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Сводки Минск\Прокуратура, КГК\"/>
    </mc:Choice>
  </mc:AlternateContent>
  <bookViews>
    <workbookView xWindow="0" yWindow="0" windowWidth="24075" windowHeight="11835" firstSheet="1" activeTab="1"/>
  </bookViews>
  <sheets>
    <sheet name="Лист1" sheetId="1" r:id="rId1"/>
    <sheet name="полевая (2)" sheetId="2" r:id="rId2"/>
  </sheets>
  <definedNames>
    <definedName name="Print_Titles" localSheetId="1">'полевая (2)'!$A:$B</definedName>
    <definedName name="Z_5AF1FFAA_E1C1_48F8_8362_04CFE04F9D6E_.wvu.Cols" localSheetId="1" hidden="1">'полевая (2)'!#REF!,'полевая (2)'!#REF!,'полевая (2)'!#REF!,'полевая (2)'!#REF!,'полевая (2)'!#REF!,'полевая (2)'!#REF!,'полевая (2)'!#REF!,'полевая (2)'!#REF!,'полевая (2)'!#REF!,'полевая (2)'!#REF!,'полевая (2)'!#REF!,'полевая (2)'!#REF!</definedName>
    <definedName name="Z_5AF1FFAA_E1C1_48F8_8362_04CFE04F9D6E_.wvu.PrintArea" localSheetId="1" hidden="1">'полевая (2)'!$2:$24</definedName>
    <definedName name="Z_5AF1FFAA_E1C1_48F8_8362_04CFE04F9D6E_.wvu.PrintTitles" localSheetId="1" hidden="1">'полевая (2)'!$A:$B</definedName>
    <definedName name="_xlnm.Print_Titles" localSheetId="1">'полевая (2)'!$B:$B</definedName>
    <definedName name="_xlnm.Print_Area" localSheetId="1">'полевая (2)'!$A$1:$BZ$26</definedName>
  </definedNames>
  <calcPr calcId="152511"/>
</workbook>
</file>

<file path=xl/calcChain.xml><?xml version="1.0" encoding="utf-8"?>
<calcChain xmlns="http://schemas.openxmlformats.org/spreadsheetml/2006/main">
  <c r="K9" i="2" l="1"/>
  <c r="G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9" i="2"/>
  <c r="E24" i="2"/>
  <c r="K10" i="2" l="1"/>
  <c r="K11" i="2"/>
  <c r="K12" i="2"/>
  <c r="K13" i="2"/>
  <c r="K14" i="2"/>
  <c r="K15" i="2"/>
  <c r="K16" i="2"/>
  <c r="K17" i="2"/>
  <c r="K18" i="2"/>
  <c r="K19" i="2"/>
  <c r="K20" i="2"/>
  <c r="K21" i="2"/>
  <c r="I10" i="2"/>
  <c r="I11" i="2"/>
  <c r="I12" i="2"/>
  <c r="I13" i="2"/>
  <c r="I14" i="2"/>
  <c r="I15" i="2"/>
  <c r="I16" i="2"/>
  <c r="I17" i="2"/>
  <c r="I18" i="2"/>
  <c r="I19" i="2"/>
  <c r="BL19" i="2" s="1"/>
  <c r="BN19" i="2" s="1"/>
  <c r="I9" i="2"/>
  <c r="BS11" i="2"/>
  <c r="BS12" i="2"/>
  <c r="BS13" i="2"/>
  <c r="BS14" i="2"/>
  <c r="BS15" i="2"/>
  <c r="BS16" i="2"/>
  <c r="BS17" i="2"/>
  <c r="BS18" i="2"/>
  <c r="BS19" i="2"/>
  <c r="BS10" i="2"/>
  <c r="BS9" i="2"/>
  <c r="L9" i="2" l="1"/>
  <c r="BZ24" i="2"/>
  <c r="BY24" i="2"/>
  <c r="BX24" i="2"/>
  <c r="BW24" i="2"/>
  <c r="BV24" i="2"/>
  <c r="BV27" i="2" s="1"/>
  <c r="BT24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9" i="2"/>
  <c r="BS20" i="2" l="1"/>
  <c r="BS21" i="2"/>
  <c r="BS22" i="2"/>
  <c r="BS23" i="2"/>
  <c r="BK10" i="2" l="1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S10" i="2"/>
  <c r="AS11" i="2"/>
  <c r="AS12" i="2"/>
  <c r="AS13" i="2"/>
  <c r="AS14" i="2"/>
  <c r="AS15" i="2"/>
  <c r="AS16" i="2"/>
  <c r="AS17" i="2"/>
  <c r="AS18" i="2"/>
  <c r="AS19" i="2"/>
  <c r="AS20" i="2"/>
  <c r="AS21" i="2"/>
  <c r="AS22" i="2"/>
  <c r="AS23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BK9" i="2"/>
  <c r="BJ9" i="2"/>
  <c r="BF9" i="2"/>
  <c r="BE9" i="2"/>
  <c r="AZ24" i="2"/>
  <c r="AT9" i="2"/>
  <c r="AS9" i="2"/>
  <c r="AN9" i="2"/>
  <c r="AN24" i="2" s="1"/>
  <c r="AJ9" i="2"/>
  <c r="AI9" i="2"/>
  <c r="AE9" i="2"/>
  <c r="AD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9" i="2"/>
  <c r="T9" i="2"/>
  <c r="BI24" i="2"/>
  <c r="BH24" i="2"/>
  <c r="BG24" i="2"/>
  <c r="BD24" i="2"/>
  <c r="BC24" i="2"/>
  <c r="BB24" i="2"/>
  <c r="BA24" i="2"/>
  <c r="AY24" i="2"/>
  <c r="AX24" i="2"/>
  <c r="AW24" i="2"/>
  <c r="AV24" i="2"/>
  <c r="AU24" i="2"/>
  <c r="AR24" i="2"/>
  <c r="AR27" i="2" s="1"/>
  <c r="AQ24" i="2"/>
  <c r="AQ27" i="2" s="1"/>
  <c r="AP24" i="2"/>
  <c r="AM24" i="2"/>
  <c r="AL24" i="2"/>
  <c r="AK24" i="2"/>
  <c r="AH24" i="2"/>
  <c r="AH27" i="2" s="1"/>
  <c r="AG24" i="2"/>
  <c r="AG27" i="2" s="1"/>
  <c r="AF24" i="2"/>
  <c r="AC24" i="2"/>
  <c r="AB24" i="2"/>
  <c r="AA24" i="2"/>
  <c r="X24" i="2"/>
  <c r="W24" i="2"/>
  <c r="S24" i="2"/>
  <c r="R24" i="2"/>
  <c r="Q24" i="2"/>
  <c r="V24" i="2"/>
  <c r="Z24" i="2" l="1"/>
  <c r="BE24" i="2"/>
  <c r="BK24" i="2"/>
  <c r="Y24" i="2"/>
  <c r="BJ24" i="2"/>
  <c r="AO24" i="2"/>
  <c r="BF24" i="2"/>
  <c r="AS24" i="2"/>
  <c r="AT24" i="2"/>
  <c r="AI24" i="2"/>
  <c r="AJ24" i="2"/>
  <c r="AD24" i="2"/>
  <c r="AE24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9" i="2"/>
  <c r="BQ24" i="2" l="1"/>
  <c r="BO24" i="2"/>
  <c r="BL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5" i="2"/>
  <c r="U26" i="2"/>
  <c r="U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5" i="2"/>
  <c r="T26" i="2"/>
  <c r="BR24" i="2" l="1"/>
  <c r="BN9" i="2"/>
  <c r="BU9" i="2"/>
  <c r="BP9" i="2"/>
  <c r="BL17" i="2"/>
  <c r="I20" i="2"/>
  <c r="I21" i="2"/>
  <c r="I22" i="2"/>
  <c r="I23" i="2"/>
  <c r="M9" i="2"/>
  <c r="K22" i="2"/>
  <c r="K23" i="2"/>
  <c r="J24" i="2"/>
  <c r="H24" i="2"/>
  <c r="P24" i="2"/>
  <c r="O24" i="2"/>
  <c r="O27" i="2" s="1"/>
  <c r="N24" i="2"/>
  <c r="P27" i="2" l="1"/>
  <c r="K24" i="2"/>
  <c r="BN17" i="2"/>
  <c r="BP17" i="2"/>
  <c r="BU17" i="2"/>
  <c r="L13" i="2"/>
  <c r="L18" i="2"/>
  <c r="L17" i="2"/>
  <c r="L19" i="2"/>
  <c r="L11" i="2"/>
  <c r="L10" i="2"/>
  <c r="M21" i="2"/>
  <c r="BL21" i="2"/>
  <c r="M13" i="2"/>
  <c r="BL13" i="2"/>
  <c r="M23" i="2"/>
  <c r="BL23" i="2"/>
  <c r="M22" i="2"/>
  <c r="BL22" i="2"/>
  <c r="M12" i="2"/>
  <c r="BL12" i="2"/>
  <c r="L16" i="2"/>
  <c r="L23" i="2"/>
  <c r="L20" i="2"/>
  <c r="L12" i="2"/>
  <c r="M19" i="2"/>
  <c r="M11" i="2"/>
  <c r="BL11" i="2"/>
  <c r="L15" i="2"/>
  <c r="M18" i="2"/>
  <c r="BL18" i="2"/>
  <c r="M10" i="2"/>
  <c r="BL10" i="2"/>
  <c r="M16" i="2"/>
  <c r="BL16" i="2"/>
  <c r="M15" i="2"/>
  <c r="BL15" i="2"/>
  <c r="M14" i="2"/>
  <c r="BL14" i="2"/>
  <c r="M20" i="2"/>
  <c r="BL20" i="2"/>
  <c r="L21" i="2"/>
  <c r="L22" i="2"/>
  <c r="L14" i="2"/>
  <c r="I24" i="2"/>
  <c r="I27" i="2" s="1"/>
  <c r="M17" i="2"/>
  <c r="T24" i="2"/>
  <c r="U24" i="2"/>
  <c r="BN23" i="2" l="1"/>
  <c r="BP23" i="2"/>
  <c r="BU23" i="2"/>
  <c r="BN20" i="2"/>
  <c r="BP20" i="2"/>
  <c r="BU20" i="2"/>
  <c r="BN12" i="2"/>
  <c r="BP12" i="2"/>
  <c r="BU12" i="2"/>
  <c r="BN21" i="2"/>
  <c r="BP21" i="2"/>
  <c r="BU21" i="2"/>
  <c r="BN22" i="2"/>
  <c r="BP22" i="2"/>
  <c r="BU22" i="2"/>
  <c r="BP19" i="2"/>
  <c r="BN18" i="2"/>
  <c r="BP18" i="2"/>
  <c r="BU18" i="2"/>
  <c r="BN16" i="2"/>
  <c r="BP16" i="2"/>
  <c r="BU16" i="2"/>
  <c r="BN15" i="2"/>
  <c r="BU15" i="2"/>
  <c r="BP15" i="2"/>
  <c r="BN14" i="2"/>
  <c r="BP14" i="2"/>
  <c r="BU14" i="2"/>
  <c r="BN13" i="2"/>
  <c r="BP13" i="2"/>
  <c r="BU13" i="2"/>
  <c r="BN11" i="2"/>
  <c r="BP11" i="2"/>
  <c r="BU11" i="2"/>
  <c r="BN10" i="2"/>
  <c r="BP10" i="2"/>
  <c r="BU10" i="2"/>
  <c r="M24" i="2"/>
  <c r="BL24" i="2"/>
  <c r="L24" i="2"/>
  <c r="BP24" i="2" l="1"/>
  <c r="BM24" i="2"/>
  <c r="BM27" i="2" s="1"/>
  <c r="BN24" i="2"/>
  <c r="BN27" i="2" s="1"/>
  <c r="BS24" i="2" l="1"/>
  <c r="BU24" i="2" s="1"/>
  <c r="BU19" i="2"/>
  <c r="G10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5" i="2"/>
  <c r="G26" i="2"/>
  <c r="D24" i="2"/>
  <c r="C24" i="2"/>
  <c r="D27" i="2" l="1"/>
  <c r="F24" i="2"/>
  <c r="G24" i="2"/>
</calcChain>
</file>

<file path=xl/sharedStrings.xml><?xml version="1.0" encoding="utf-8"?>
<sst xmlns="http://schemas.openxmlformats.org/spreadsheetml/2006/main" count="117" uniqueCount="62">
  <si>
    <t>№</t>
  </si>
  <si>
    <t>Наименование               хозяйств</t>
  </si>
  <si>
    <t>План</t>
  </si>
  <si>
    <t>% к плану</t>
  </si>
  <si>
    <t>План, га</t>
  </si>
  <si>
    <t>СК "Логойский"</t>
  </si>
  <si>
    <t xml:space="preserve"> ОАО "Нестановичи-Агро" </t>
  </si>
  <si>
    <t>ОАО "Крайск"</t>
  </si>
  <si>
    <t>ОАО "Метличицы-Агро"</t>
  </si>
  <si>
    <t>СХЦ "Гайна" ОАО "МТЗ"</t>
  </si>
  <si>
    <t>ОАО «Озерицкий-Агро»</t>
  </si>
  <si>
    <t>ООО "СНБ-Агро"</t>
  </si>
  <si>
    <t>ОАО "Косино"</t>
  </si>
  <si>
    <t>СК "Острошицы"                             ОАО "Минский КХП"</t>
  </si>
  <si>
    <t>ОАО "Хорошее"</t>
  </si>
  <si>
    <t>ИООО "ИСТЕРН ШИП"</t>
  </si>
  <si>
    <t>КФХ "Цнянские экопродукты"</t>
  </si>
  <si>
    <t>Ф-л "Острошицкий городок" ОАО "Агрокомбинат Дзержинский"</t>
  </si>
  <si>
    <t>ООО "БелТруфСмак"</t>
  </si>
  <si>
    <t>Др. КФХ "Козырко", КФХ "Каравайское", ООО "ОлагроТрейд",</t>
  </si>
  <si>
    <t>В С Е Г О :</t>
  </si>
  <si>
    <t>в т.ч.</t>
  </si>
  <si>
    <t>Убрано озимого рапса на зерно</t>
  </si>
  <si>
    <t>Убрано оз. ячменя</t>
  </si>
  <si>
    <t>Убрано, га</t>
  </si>
  <si>
    <t>%</t>
  </si>
  <si>
    <t>Намолочено тонн</t>
  </si>
  <si>
    <t>Урожайность, ц/га</t>
  </si>
  <si>
    <t>Убрано зерновых и зернобобовых культур (без кукурузы, гречихи, проса), га</t>
  </si>
  <si>
    <t>ВСЕГО</t>
  </si>
  <si>
    <t>В т.ч.</t>
  </si>
  <si>
    <t>Площадь, га</t>
  </si>
  <si>
    <t>За день</t>
  </si>
  <si>
    <t>Намолочено, тонн</t>
  </si>
  <si>
    <t>Урожайность, ц/ га</t>
  </si>
  <si>
    <t>Подготовлено оз. ячменя пивоваренных сортов для реализации, тонн</t>
  </si>
  <si>
    <t>В т.ч. по культурам</t>
  </si>
  <si>
    <t>озимая рожь</t>
  </si>
  <si>
    <t>озимая тритикале</t>
  </si>
  <si>
    <t>озимая пшеница</t>
  </si>
  <si>
    <t>яровая пшеница</t>
  </si>
  <si>
    <t>яровой ячмень</t>
  </si>
  <si>
    <t>Урожайность,ц/ га</t>
  </si>
  <si>
    <t>в т.ч. пивоваренного ячменя</t>
  </si>
  <si>
    <t>яровая тритикале</t>
  </si>
  <si>
    <t>овес</t>
  </si>
  <si>
    <t>зернобобовые</t>
  </si>
  <si>
    <t>Солома (после уборки зерновых и зернобобовых), га</t>
  </si>
  <si>
    <t>Солома (после уборки оз крестоцветных), га</t>
  </si>
  <si>
    <t>Убрано зерновых и зернобобовых культур (без кукурузы, гречихи и проса)</t>
  </si>
  <si>
    <t>Запрессовано</t>
  </si>
  <si>
    <t>% прессования</t>
  </si>
  <si>
    <t>Свезено запресованной соломы (сложено в скирды)</t>
  </si>
  <si>
    <t>% к запресованному</t>
  </si>
  <si>
    <t>Убрано всего с полей</t>
  </si>
  <si>
    <t>в т.ч. на корм</t>
  </si>
  <si>
    <t>% к убраной площади зерновых и зернобобовых</t>
  </si>
  <si>
    <t>Запресовано всего</t>
  </si>
  <si>
    <t>Свалковано</t>
  </si>
  <si>
    <t>Измельчено всего (вкл.сечку на корм)</t>
  </si>
  <si>
    <t>В т.ч. пивоваренных сортов</t>
  </si>
  <si>
    <t>Ход полевых работ в сельхозорганизациях Логойского района на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</si>
</sst>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"/>
    <numFmt numFmtId="166" formatCode="0.0"/>
  </numFmts>
  <fonts count="37" x14ac:knownFonts="1">
    <font>
      <sz val="10"/>
      <color theme="1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Arial Cyr"/>
    </font>
    <font>
      <b/>
      <sz val="14"/>
      <name val="Times New Roman"/>
      <family val="1"/>
      <charset val="204"/>
    </font>
    <font>
      <sz val="13"/>
      <name val="Arial Cyr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5"/>
      <name val="Times New Roman"/>
      <family val="1"/>
      <charset val="204"/>
    </font>
    <font>
      <b/>
      <sz val="14"/>
      <name val="Arial Cyr"/>
    </font>
    <font>
      <sz val="14"/>
      <name val="Arial Cyr"/>
    </font>
    <font>
      <sz val="10"/>
      <color theme="1"/>
      <name val="Arial Cy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b/>
      <u/>
      <sz val="13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3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5">
    <xf numFmtId="0" fontId="0" fillId="0" borderId="0"/>
    <xf numFmtId="0" fontId="2" fillId="0" borderId="0"/>
    <xf numFmtId="0" fontId="15" fillId="0" borderId="0"/>
    <xf numFmtId="0" fontId="15" fillId="0" borderId="0"/>
    <xf numFmtId="0" fontId="3" fillId="0" borderId="0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0" fontId="15" fillId="2" borderId="1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9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0" fontId="16" fillId="0" borderId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8" fillId="7" borderId="4" applyNumberFormat="0" applyAlignment="0" applyProtection="0"/>
    <xf numFmtId="0" fontId="19" fillId="14" borderId="5" applyNumberFormat="0" applyAlignment="0" applyProtection="0"/>
    <xf numFmtId="0" fontId="20" fillId="14" borderId="4" applyNumberFormat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5" borderId="10" applyNumberFormat="0" applyAlignment="0" applyProtection="0"/>
    <xf numFmtId="0" fontId="26" fillId="0" borderId="0" applyNumberFormat="0" applyFill="0" applyBorder="0" applyAlignment="0" applyProtection="0"/>
    <xf numFmtId="0" fontId="27" fillId="16" borderId="0" applyNumberFormat="0" applyBorder="0" applyAlignment="0" applyProtection="0"/>
    <xf numFmtId="0" fontId="16" fillId="0" borderId="0"/>
    <xf numFmtId="0" fontId="16" fillId="0" borderId="0"/>
    <xf numFmtId="0" fontId="1" fillId="0" borderId="0"/>
    <xf numFmtId="0" fontId="33" fillId="0" borderId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16" fillId="2" borderId="1" applyNumberFormat="0" applyFont="0" applyAlignment="0" applyProtection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0" fontId="32" fillId="6" borderId="0" applyNumberFormat="0" applyBorder="0" applyAlignment="0" applyProtection="0"/>
    <xf numFmtId="0" fontId="18" fillId="7" borderId="12" applyNumberFormat="0" applyAlignment="0" applyProtection="0"/>
    <xf numFmtId="0" fontId="19" fillId="14" borderId="13" applyNumberFormat="0" applyAlignment="0" applyProtection="0"/>
    <xf numFmtId="0" fontId="20" fillId="14" borderId="12" applyNumberFormat="0" applyAlignment="0" applyProtection="0"/>
    <xf numFmtId="0" fontId="24" fillId="0" borderId="14" applyNumberFormat="0" applyFill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  <xf numFmtId="0" fontId="16" fillId="2" borderId="15" applyNumberFormat="0" applyFont="0" applyAlignment="0" applyProtection="0"/>
  </cellStyleXfs>
  <cellXfs count="53">
    <xf numFmtId="0" fontId="0" fillId="0" borderId="0" xfId="0"/>
    <xf numFmtId="0" fontId="0" fillId="3" borderId="0" xfId="0" applyFill="1"/>
    <xf numFmtId="0" fontId="5" fillId="3" borderId="0" xfId="0" applyFont="1" applyFill="1"/>
    <xf numFmtId="0" fontId="7" fillId="3" borderId="0" xfId="0" applyFont="1" applyFill="1" applyAlignment="1" applyProtection="1">
      <alignment horizontal="center" vertical="center"/>
    </xf>
    <xf numFmtId="0" fontId="9" fillId="3" borderId="0" xfId="0" applyFont="1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12" fillId="3" borderId="2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left" vertical="top" wrapText="1"/>
    </xf>
    <xf numFmtId="1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vertical="center"/>
    </xf>
    <xf numFmtId="0" fontId="8" fillId="3" borderId="2" xfId="0" applyFont="1" applyFill="1" applyBorder="1" applyAlignment="1" applyProtection="1">
      <alignment vertical="center"/>
    </xf>
    <xf numFmtId="0" fontId="11" fillId="3" borderId="2" xfId="0" applyFont="1" applyFill="1" applyBorder="1" applyAlignment="1" applyProtection="1">
      <alignment vertical="center" wrapText="1"/>
    </xf>
    <xf numFmtId="0" fontId="13" fillId="3" borderId="0" xfId="0" applyFont="1" applyFill="1" applyAlignment="1" applyProtection="1">
      <alignment horizontal="center" vertical="center"/>
    </xf>
    <xf numFmtId="0" fontId="14" fillId="3" borderId="2" xfId="0" applyFont="1" applyFill="1" applyBorder="1" applyAlignment="1" applyProtection="1">
      <alignment vertical="center"/>
    </xf>
    <xf numFmtId="0" fontId="14" fillId="3" borderId="0" xfId="0" applyFont="1" applyFill="1" applyAlignment="1" applyProtection="1">
      <alignment vertical="center"/>
    </xf>
    <xf numFmtId="0" fontId="8" fillId="3" borderId="0" xfId="0" applyFont="1" applyFill="1" applyAlignment="1" applyProtection="1">
      <alignment vertical="center"/>
    </xf>
    <xf numFmtId="0" fontId="7" fillId="3" borderId="0" xfId="0" applyFont="1" applyFill="1" applyProtection="1"/>
    <xf numFmtId="0" fontId="5" fillId="3" borderId="0" xfId="0" applyFont="1" applyFill="1" applyAlignment="1" applyProtection="1">
      <alignment horizontal="center" vertical="center"/>
    </xf>
    <xf numFmtId="1" fontId="5" fillId="3" borderId="0" xfId="0" applyNumberFormat="1" applyFont="1" applyFill="1" applyAlignment="1" applyProtection="1">
      <alignment horizontal="center" vertical="center"/>
    </xf>
    <xf numFmtId="0" fontId="5" fillId="3" borderId="0" xfId="0" applyFont="1" applyFill="1" applyProtection="1"/>
    <xf numFmtId="1" fontId="5" fillId="3" borderId="0" xfId="0" applyNumberFormat="1" applyFont="1" applyFill="1" applyProtection="1"/>
    <xf numFmtId="0" fontId="7" fillId="3" borderId="0" xfId="0" applyFont="1" applyFill="1"/>
    <xf numFmtId="0" fontId="0" fillId="4" borderId="0" xfId="0" applyFill="1"/>
    <xf numFmtId="1" fontId="5" fillId="3" borderId="0" xfId="0" applyNumberFormat="1" applyFont="1" applyFill="1" applyAlignment="1" applyProtection="1">
      <alignment vertical="center"/>
    </xf>
    <xf numFmtId="0" fontId="8" fillId="3" borderId="16" xfId="0" applyFont="1" applyFill="1" applyBorder="1" applyAlignment="1" applyProtection="1">
      <alignment horizontal="left" vertical="top" wrapText="1"/>
    </xf>
    <xf numFmtId="0" fontId="11" fillId="3" borderId="16" xfId="0" applyFont="1" applyFill="1" applyBorder="1" applyAlignment="1" applyProtection="1">
      <alignment horizontal="center" vertical="center" wrapText="1"/>
    </xf>
    <xf numFmtId="166" fontId="8" fillId="3" borderId="16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left"/>
    </xf>
    <xf numFmtId="1" fontId="8" fillId="3" borderId="16" xfId="0" applyNumberFormat="1" applyFont="1" applyFill="1" applyBorder="1" applyAlignment="1" applyProtection="1">
      <alignment horizontal="center" vertical="center" wrapText="1"/>
    </xf>
    <xf numFmtId="166" fontId="5" fillId="3" borderId="0" xfId="0" applyNumberFormat="1" applyFont="1" applyFill="1" applyAlignment="1" applyProtection="1">
      <alignment horizontal="center" vertical="center"/>
    </xf>
    <xf numFmtId="0" fontId="8" fillId="3" borderId="16" xfId="0" applyFont="1" applyFill="1" applyBorder="1" applyAlignment="1" applyProtection="1">
      <alignment horizontal="center" vertical="center"/>
    </xf>
    <xf numFmtId="0" fontId="8" fillId="3" borderId="16" xfId="0" applyFont="1" applyFill="1" applyBorder="1" applyAlignment="1" applyProtection="1">
      <alignment horizontal="center" vertical="center" wrapText="1"/>
    </xf>
    <xf numFmtId="0" fontId="8" fillId="3" borderId="16" xfId="0" applyFont="1" applyFill="1" applyBorder="1" applyAlignment="1" applyProtection="1">
      <alignment horizontal="center" vertical="center"/>
    </xf>
    <xf numFmtId="0" fontId="8" fillId="3" borderId="16" xfId="0" applyFont="1" applyFill="1" applyBorder="1" applyAlignment="1" applyProtection="1">
      <alignment horizontal="center" vertical="center" wrapText="1"/>
    </xf>
    <xf numFmtId="1" fontId="8" fillId="3" borderId="0" xfId="0" applyNumberFormat="1" applyFont="1" applyFill="1" applyAlignment="1" applyProtection="1">
      <alignment vertical="center"/>
    </xf>
    <xf numFmtId="0" fontId="8" fillId="3" borderId="16" xfId="0" applyFont="1" applyFill="1" applyBorder="1" applyAlignment="1" applyProtection="1">
      <alignment horizontal="center" vertical="center"/>
    </xf>
    <xf numFmtId="0" fontId="8" fillId="3" borderId="16" xfId="0" applyFont="1" applyFill="1" applyBorder="1" applyAlignment="1" applyProtection="1">
      <alignment horizontal="center" vertical="center" wrapText="1"/>
    </xf>
    <xf numFmtId="165" fontId="8" fillId="4" borderId="16" xfId="0" applyNumberFormat="1" applyFont="1" applyFill="1" applyBorder="1" applyAlignment="1">
      <alignment horizontal="center" vertical="center" wrapText="1"/>
    </xf>
    <xf numFmtId="165" fontId="8" fillId="4" borderId="16" xfId="0" applyNumberFormat="1" applyFont="1" applyFill="1" applyBorder="1" applyAlignment="1">
      <alignment horizontal="center" vertical="center" textRotation="90" wrapText="1"/>
    </xf>
    <xf numFmtId="165" fontId="8" fillId="4" borderId="16" xfId="0" applyNumberFormat="1" applyFont="1" applyFill="1" applyBorder="1" applyAlignment="1" applyProtection="1">
      <alignment horizontal="center" vertical="center" textRotation="90" wrapText="1"/>
    </xf>
    <xf numFmtId="1" fontId="10" fillId="4" borderId="16" xfId="0" applyNumberFormat="1" applyFont="1" applyFill="1" applyBorder="1" applyAlignment="1" applyProtection="1">
      <alignment horizontal="center" vertical="center" textRotation="90" wrapText="1"/>
    </xf>
    <xf numFmtId="0" fontId="8" fillId="4" borderId="16" xfId="0" applyFont="1" applyFill="1" applyBorder="1" applyAlignment="1">
      <alignment horizontal="center" vertical="center" wrapText="1"/>
    </xf>
    <xf numFmtId="165" fontId="8" fillId="4" borderId="16" xfId="0" applyNumberFormat="1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textRotation="90" wrapText="1"/>
    </xf>
    <xf numFmtId="0" fontId="8" fillId="4" borderId="16" xfId="0" applyFont="1" applyFill="1" applyBorder="1" applyAlignment="1">
      <alignment horizontal="center" vertical="center" textRotation="90" wrapText="1"/>
    </xf>
    <xf numFmtId="1" fontId="36" fillId="4" borderId="16" xfId="0" applyNumberFormat="1" applyFont="1" applyFill="1" applyBorder="1" applyAlignment="1" applyProtection="1">
      <alignment horizontal="center" vertical="center" textRotation="90"/>
      <protection hidden="1"/>
    </xf>
    <xf numFmtId="3" fontId="8" fillId="4" borderId="16" xfId="0" applyNumberFormat="1" applyFont="1" applyFill="1" applyBorder="1" applyAlignment="1" applyProtection="1">
      <alignment horizontal="center" vertical="center" textRotation="90" wrapText="1"/>
    </xf>
    <xf numFmtId="3" fontId="10" fillId="4" borderId="16" xfId="0" applyNumberFormat="1" applyFont="1" applyFill="1" applyBorder="1" applyAlignment="1" applyProtection="1">
      <alignment horizontal="center" vertical="center" textRotation="90" wrapText="1"/>
    </xf>
    <xf numFmtId="1" fontId="10" fillId="4" borderId="16" xfId="0" applyNumberFormat="1" applyFont="1" applyFill="1" applyBorder="1" applyAlignment="1">
      <alignment horizontal="center" vertical="center" textRotation="90" wrapText="1"/>
    </xf>
    <xf numFmtId="0" fontId="11" fillId="4" borderId="16" xfId="0" applyFont="1" applyFill="1" applyBorder="1" applyAlignment="1">
      <alignment horizontal="center" vertical="center" wrapText="1"/>
    </xf>
    <xf numFmtId="0" fontId="35" fillId="4" borderId="16" xfId="0" applyFont="1" applyFill="1" applyBorder="1" applyAlignment="1" applyProtection="1">
      <alignment horizontal="center" vertical="center" wrapText="1"/>
    </xf>
    <xf numFmtId="165" fontId="34" fillId="4" borderId="16" xfId="0" applyNumberFormat="1" applyFont="1" applyFill="1" applyBorder="1" applyAlignment="1" applyProtection="1">
      <alignment horizontal="center" vertical="center" wrapText="1"/>
    </xf>
  </cellXfs>
  <cellStyles count="325">
    <cellStyle name="Акцент1 2" xfId="128"/>
    <cellStyle name="Акцент2 2" xfId="129"/>
    <cellStyle name="Акцент3 2" xfId="130"/>
    <cellStyle name="Акцент4 2" xfId="131"/>
    <cellStyle name="Акцент5 2" xfId="132"/>
    <cellStyle name="Акцент6 2" xfId="133"/>
    <cellStyle name="Ввод  2" xfId="134"/>
    <cellStyle name="Ввод  3" xfId="238"/>
    <cellStyle name="Вывод 2" xfId="135"/>
    <cellStyle name="Вывод 3" xfId="239"/>
    <cellStyle name="Вычисление 2" xfId="136"/>
    <cellStyle name="Вычисление 3" xfId="240"/>
    <cellStyle name="Заголовок 1 2" xfId="137"/>
    <cellStyle name="Заголовок 2 2" xfId="138"/>
    <cellStyle name="Заголовок 3 2" xfId="139"/>
    <cellStyle name="Заголовок 4 2" xfId="140"/>
    <cellStyle name="Итог 2" xfId="141"/>
    <cellStyle name="Итог 3" xfId="241"/>
    <cellStyle name="Контрольная ячейка 2" xfId="142"/>
    <cellStyle name="Название 2" xfId="143"/>
    <cellStyle name="Нейтральный 2" xfId="144"/>
    <cellStyle name="Обычный" xfId="0" builtinId="0"/>
    <cellStyle name="Обычный 10" xfId="1"/>
    <cellStyle name="Обычный 2" xfId="2"/>
    <cellStyle name="Обычный 2 2" xfId="3"/>
    <cellStyle name="Обычный 2 2 2" xfId="146"/>
    <cellStyle name="Обычный 2 3" xfId="4"/>
    <cellStyle name="Обычный 2 3 2" xfId="147"/>
    <cellStyle name="Обычный 2 4" xfId="145"/>
    <cellStyle name="Обычный 3" xfId="127"/>
    <cellStyle name="Обычный 3 2" xfId="148"/>
    <cellStyle name="Плохой 2" xfId="149"/>
    <cellStyle name="Пояснение 2" xfId="150"/>
    <cellStyle name="Примечание 10" xfId="5"/>
    <cellStyle name="Примечание 10 2" xfId="6"/>
    <cellStyle name="Примечание 10 2 2" xfId="153"/>
    <cellStyle name="Примечание 10 2 3" xfId="244"/>
    <cellStyle name="Примечание 10 3" xfId="7"/>
    <cellStyle name="Примечание 10 3 2" xfId="154"/>
    <cellStyle name="Примечание 10 3 3" xfId="245"/>
    <cellStyle name="Примечание 10 4" xfId="8"/>
    <cellStyle name="Примечание 10 4 2" xfId="155"/>
    <cellStyle name="Примечание 10 4 3" xfId="246"/>
    <cellStyle name="Примечание 10 5" xfId="9"/>
    <cellStyle name="Примечание 10 5 2" xfId="156"/>
    <cellStyle name="Примечание 10 5 3" xfId="247"/>
    <cellStyle name="Примечание 10 6" xfId="10"/>
    <cellStyle name="Примечание 10 6 2" xfId="157"/>
    <cellStyle name="Примечание 10 6 3" xfId="248"/>
    <cellStyle name="Примечание 10 7" xfId="152"/>
    <cellStyle name="Примечание 10 8" xfId="243"/>
    <cellStyle name="Примечание 11" xfId="11"/>
    <cellStyle name="Примечание 11 2" xfId="12"/>
    <cellStyle name="Примечание 11 2 2" xfId="159"/>
    <cellStyle name="Примечание 11 2 3" xfId="250"/>
    <cellStyle name="Примечание 11 3" xfId="13"/>
    <cellStyle name="Примечание 11 3 2" xfId="160"/>
    <cellStyle name="Примечание 11 3 3" xfId="251"/>
    <cellStyle name="Примечание 11 4" xfId="14"/>
    <cellStyle name="Примечание 11 4 2" xfId="161"/>
    <cellStyle name="Примечание 11 4 3" xfId="252"/>
    <cellStyle name="Примечание 11 5" xfId="15"/>
    <cellStyle name="Примечание 11 5 2" xfId="162"/>
    <cellStyle name="Примечание 11 5 3" xfId="253"/>
    <cellStyle name="Примечание 11 6" xfId="16"/>
    <cellStyle name="Примечание 11 6 2" xfId="163"/>
    <cellStyle name="Примечание 11 6 3" xfId="254"/>
    <cellStyle name="Примечание 11 7" xfId="158"/>
    <cellStyle name="Примечание 11 8" xfId="249"/>
    <cellStyle name="Примечание 12" xfId="17"/>
    <cellStyle name="Примечание 12 2" xfId="18"/>
    <cellStyle name="Примечание 12 2 2" xfId="165"/>
    <cellStyle name="Примечание 12 2 3" xfId="256"/>
    <cellStyle name="Примечание 12 3" xfId="19"/>
    <cellStyle name="Примечание 12 3 2" xfId="166"/>
    <cellStyle name="Примечание 12 3 3" xfId="257"/>
    <cellStyle name="Примечание 12 4" xfId="20"/>
    <cellStyle name="Примечание 12 4 2" xfId="167"/>
    <cellStyle name="Примечание 12 4 3" xfId="258"/>
    <cellStyle name="Примечание 12 5" xfId="21"/>
    <cellStyle name="Примечание 12 5 2" xfId="168"/>
    <cellStyle name="Примечание 12 5 3" xfId="259"/>
    <cellStyle name="Примечание 12 6" xfId="22"/>
    <cellStyle name="Примечание 12 6 2" xfId="169"/>
    <cellStyle name="Примечание 12 6 3" xfId="260"/>
    <cellStyle name="Примечание 12 7" xfId="164"/>
    <cellStyle name="Примечание 12 8" xfId="255"/>
    <cellStyle name="Примечание 13" xfId="23"/>
    <cellStyle name="Примечание 13 2" xfId="24"/>
    <cellStyle name="Примечание 13 2 2" xfId="171"/>
    <cellStyle name="Примечание 13 2 3" xfId="262"/>
    <cellStyle name="Примечание 13 3" xfId="25"/>
    <cellStyle name="Примечание 13 3 2" xfId="172"/>
    <cellStyle name="Примечание 13 3 3" xfId="263"/>
    <cellStyle name="Примечание 13 4" xfId="26"/>
    <cellStyle name="Примечание 13 4 2" xfId="173"/>
    <cellStyle name="Примечание 13 4 3" xfId="264"/>
    <cellStyle name="Примечание 13 5" xfId="27"/>
    <cellStyle name="Примечание 13 5 2" xfId="174"/>
    <cellStyle name="Примечание 13 5 3" xfId="265"/>
    <cellStyle name="Примечание 13 6" xfId="28"/>
    <cellStyle name="Примечание 13 6 2" xfId="175"/>
    <cellStyle name="Примечание 13 6 3" xfId="266"/>
    <cellStyle name="Примечание 13 7" xfId="170"/>
    <cellStyle name="Примечание 13 8" xfId="261"/>
    <cellStyle name="Примечание 14" xfId="29"/>
    <cellStyle name="Примечание 14 2" xfId="30"/>
    <cellStyle name="Примечание 14 2 2" xfId="177"/>
    <cellStyle name="Примечание 14 2 3" xfId="268"/>
    <cellStyle name="Примечание 14 3" xfId="176"/>
    <cellStyle name="Примечание 14 4" xfId="267"/>
    <cellStyle name="Примечание 15" xfId="31"/>
    <cellStyle name="Примечание 15 2" xfId="32"/>
    <cellStyle name="Примечание 15 2 2" xfId="179"/>
    <cellStyle name="Примечание 15 2 3" xfId="270"/>
    <cellStyle name="Примечание 15 3" xfId="178"/>
    <cellStyle name="Примечание 15 4" xfId="269"/>
    <cellStyle name="Примечание 16" xfId="33"/>
    <cellStyle name="Примечание 16 2" xfId="34"/>
    <cellStyle name="Примечание 16 2 2" xfId="181"/>
    <cellStyle name="Примечание 16 2 3" xfId="272"/>
    <cellStyle name="Примечание 16 3" xfId="180"/>
    <cellStyle name="Примечание 16 4" xfId="271"/>
    <cellStyle name="Примечание 17" xfId="35"/>
    <cellStyle name="Примечание 17 2" xfId="36"/>
    <cellStyle name="Примечание 17 2 2" xfId="183"/>
    <cellStyle name="Примечание 17 2 3" xfId="274"/>
    <cellStyle name="Примечание 17 3" xfId="182"/>
    <cellStyle name="Примечание 17 4" xfId="273"/>
    <cellStyle name="Примечание 18" xfId="37"/>
    <cellStyle name="Примечание 18 2" xfId="38"/>
    <cellStyle name="Примечание 18 2 2" xfId="185"/>
    <cellStyle name="Примечание 18 2 3" xfId="276"/>
    <cellStyle name="Примечание 18 3" xfId="184"/>
    <cellStyle name="Примечание 18 4" xfId="275"/>
    <cellStyle name="Примечание 19" xfId="151"/>
    <cellStyle name="Примечание 2" xfId="39"/>
    <cellStyle name="Примечание 2 2" xfId="40"/>
    <cellStyle name="Примечание 2 2 2" xfId="187"/>
    <cellStyle name="Примечание 2 2 3" xfId="278"/>
    <cellStyle name="Примечание 2 3" xfId="41"/>
    <cellStyle name="Примечание 2 3 2" xfId="188"/>
    <cellStyle name="Примечание 2 3 3" xfId="279"/>
    <cellStyle name="Примечание 2 4" xfId="42"/>
    <cellStyle name="Примечание 2 4 2" xfId="189"/>
    <cellStyle name="Примечание 2 4 3" xfId="280"/>
    <cellStyle name="Примечание 2 5" xfId="43"/>
    <cellStyle name="Примечание 2 5 2" xfId="190"/>
    <cellStyle name="Примечание 2 5 3" xfId="281"/>
    <cellStyle name="Примечание 2 6" xfId="44"/>
    <cellStyle name="Примечание 2 6 2" xfId="191"/>
    <cellStyle name="Примечание 2 6 3" xfId="282"/>
    <cellStyle name="Примечание 2 7" xfId="186"/>
    <cellStyle name="Примечание 2 8" xfId="277"/>
    <cellStyle name="Примечание 20" xfId="242"/>
    <cellStyle name="Примечание 3" xfId="45"/>
    <cellStyle name="Примечание 3 2" xfId="46"/>
    <cellStyle name="Примечание 3 2 2" xfId="193"/>
    <cellStyle name="Примечание 3 2 3" xfId="284"/>
    <cellStyle name="Примечание 3 3" xfId="47"/>
    <cellStyle name="Примечание 3 3 2" xfId="194"/>
    <cellStyle name="Примечание 3 3 3" xfId="285"/>
    <cellStyle name="Примечание 3 4" xfId="48"/>
    <cellStyle name="Примечание 3 4 2" xfId="195"/>
    <cellStyle name="Примечание 3 4 3" xfId="286"/>
    <cellStyle name="Примечание 3 5" xfId="49"/>
    <cellStyle name="Примечание 3 5 2" xfId="196"/>
    <cellStyle name="Примечание 3 5 3" xfId="287"/>
    <cellStyle name="Примечание 3 6" xfId="50"/>
    <cellStyle name="Примечание 3 6 2" xfId="197"/>
    <cellStyle name="Примечание 3 6 3" xfId="288"/>
    <cellStyle name="Примечание 3 7" xfId="192"/>
    <cellStyle name="Примечание 3 8" xfId="283"/>
    <cellStyle name="Примечание 4" xfId="51"/>
    <cellStyle name="Примечание 4 2" xfId="52"/>
    <cellStyle name="Примечание 4 2 2" xfId="199"/>
    <cellStyle name="Примечание 4 2 3" xfId="290"/>
    <cellStyle name="Примечание 4 3" xfId="53"/>
    <cellStyle name="Примечание 4 3 2" xfId="200"/>
    <cellStyle name="Примечание 4 3 3" xfId="291"/>
    <cellStyle name="Примечание 4 4" xfId="54"/>
    <cellStyle name="Примечание 4 4 2" xfId="201"/>
    <cellStyle name="Примечание 4 4 3" xfId="292"/>
    <cellStyle name="Примечание 4 5" xfId="55"/>
    <cellStyle name="Примечание 4 5 2" xfId="202"/>
    <cellStyle name="Примечание 4 5 3" xfId="293"/>
    <cellStyle name="Примечание 4 6" xfId="56"/>
    <cellStyle name="Примечание 4 6 2" xfId="203"/>
    <cellStyle name="Примечание 4 6 3" xfId="294"/>
    <cellStyle name="Примечание 4 7" xfId="198"/>
    <cellStyle name="Примечание 4 8" xfId="289"/>
    <cellStyle name="Примечание 5" xfId="57"/>
    <cellStyle name="Примечание 5 2" xfId="58"/>
    <cellStyle name="Примечание 5 2 2" xfId="205"/>
    <cellStyle name="Примечание 5 2 3" xfId="296"/>
    <cellStyle name="Примечание 5 3" xfId="59"/>
    <cellStyle name="Примечание 5 3 2" xfId="206"/>
    <cellStyle name="Примечание 5 3 3" xfId="297"/>
    <cellStyle name="Примечание 5 4" xfId="60"/>
    <cellStyle name="Примечание 5 4 2" xfId="207"/>
    <cellStyle name="Примечание 5 4 3" xfId="298"/>
    <cellStyle name="Примечание 5 5" xfId="61"/>
    <cellStyle name="Примечание 5 5 2" xfId="208"/>
    <cellStyle name="Примечание 5 5 3" xfId="299"/>
    <cellStyle name="Примечание 5 6" xfId="62"/>
    <cellStyle name="Примечание 5 6 2" xfId="209"/>
    <cellStyle name="Примечание 5 6 3" xfId="300"/>
    <cellStyle name="Примечание 5 7" xfId="204"/>
    <cellStyle name="Примечание 5 8" xfId="295"/>
    <cellStyle name="Примечание 6" xfId="63"/>
    <cellStyle name="Примечание 6 2" xfId="64"/>
    <cellStyle name="Примечание 6 2 2" xfId="211"/>
    <cellStyle name="Примечание 6 2 3" xfId="302"/>
    <cellStyle name="Примечание 6 3" xfId="65"/>
    <cellStyle name="Примечание 6 3 2" xfId="212"/>
    <cellStyle name="Примечание 6 3 3" xfId="303"/>
    <cellStyle name="Примечание 6 4" xfId="66"/>
    <cellStyle name="Примечание 6 4 2" xfId="213"/>
    <cellStyle name="Примечание 6 4 3" xfId="304"/>
    <cellStyle name="Примечание 6 5" xfId="67"/>
    <cellStyle name="Примечание 6 5 2" xfId="214"/>
    <cellStyle name="Примечание 6 5 3" xfId="305"/>
    <cellStyle name="Примечание 6 6" xfId="68"/>
    <cellStyle name="Примечание 6 6 2" xfId="215"/>
    <cellStyle name="Примечание 6 6 3" xfId="306"/>
    <cellStyle name="Примечание 6 7" xfId="210"/>
    <cellStyle name="Примечание 6 8" xfId="301"/>
    <cellStyle name="Примечание 7" xfId="69"/>
    <cellStyle name="Примечание 7 2" xfId="70"/>
    <cellStyle name="Примечание 7 2 2" xfId="217"/>
    <cellStyle name="Примечание 7 2 3" xfId="308"/>
    <cellStyle name="Примечание 7 3" xfId="71"/>
    <cellStyle name="Примечание 7 3 2" xfId="218"/>
    <cellStyle name="Примечание 7 3 3" xfId="309"/>
    <cellStyle name="Примечание 7 4" xfId="72"/>
    <cellStyle name="Примечание 7 4 2" xfId="219"/>
    <cellStyle name="Примечание 7 4 3" xfId="310"/>
    <cellStyle name="Примечание 7 5" xfId="73"/>
    <cellStyle name="Примечание 7 5 2" xfId="220"/>
    <cellStyle name="Примечание 7 5 3" xfId="311"/>
    <cellStyle name="Примечание 7 6" xfId="74"/>
    <cellStyle name="Примечание 7 6 2" xfId="221"/>
    <cellStyle name="Примечание 7 6 3" xfId="312"/>
    <cellStyle name="Примечание 7 7" xfId="216"/>
    <cellStyle name="Примечание 7 8" xfId="307"/>
    <cellStyle name="Примечание 8" xfId="75"/>
    <cellStyle name="Примечание 8 2" xfId="76"/>
    <cellStyle name="Примечание 8 2 2" xfId="223"/>
    <cellStyle name="Примечание 8 2 3" xfId="314"/>
    <cellStyle name="Примечание 8 3" xfId="77"/>
    <cellStyle name="Примечание 8 3 2" xfId="224"/>
    <cellStyle name="Примечание 8 3 3" xfId="315"/>
    <cellStyle name="Примечание 8 4" xfId="78"/>
    <cellStyle name="Примечание 8 4 2" xfId="225"/>
    <cellStyle name="Примечание 8 4 3" xfId="316"/>
    <cellStyle name="Примечание 8 5" xfId="79"/>
    <cellStyle name="Примечание 8 5 2" xfId="226"/>
    <cellStyle name="Примечание 8 5 3" xfId="317"/>
    <cellStyle name="Примечание 8 6" xfId="80"/>
    <cellStyle name="Примечание 8 6 2" xfId="227"/>
    <cellStyle name="Примечание 8 6 3" xfId="318"/>
    <cellStyle name="Примечание 8 7" xfId="222"/>
    <cellStyle name="Примечание 8 8" xfId="313"/>
    <cellStyle name="Примечание 9" xfId="81"/>
    <cellStyle name="Примечание 9 2" xfId="82"/>
    <cellStyle name="Примечание 9 2 2" xfId="229"/>
    <cellStyle name="Примечание 9 2 3" xfId="320"/>
    <cellStyle name="Примечание 9 3" xfId="83"/>
    <cellStyle name="Примечание 9 3 2" xfId="230"/>
    <cellStyle name="Примечание 9 3 3" xfId="321"/>
    <cellStyle name="Примечание 9 4" xfId="84"/>
    <cellStyle name="Примечание 9 4 2" xfId="231"/>
    <cellStyle name="Примечание 9 4 3" xfId="322"/>
    <cellStyle name="Примечание 9 5" xfId="85"/>
    <cellStyle name="Примечание 9 5 2" xfId="232"/>
    <cellStyle name="Примечание 9 5 3" xfId="323"/>
    <cellStyle name="Примечание 9 6" xfId="86"/>
    <cellStyle name="Примечание 9 6 2" xfId="233"/>
    <cellStyle name="Примечание 9 6 3" xfId="324"/>
    <cellStyle name="Примечание 9 7" xfId="228"/>
    <cellStyle name="Примечание 9 8" xfId="319"/>
    <cellStyle name="Процентный 10" xfId="87"/>
    <cellStyle name="Процентный 11" xfId="88"/>
    <cellStyle name="Процентный 12" xfId="89"/>
    <cellStyle name="Процентный 13" xfId="90"/>
    <cellStyle name="Процентный 14" xfId="91"/>
    <cellStyle name="Процентный 15" xfId="92"/>
    <cellStyle name="Процентный 16" xfId="93"/>
    <cellStyle name="Процентный 17" xfId="94"/>
    <cellStyle name="Процентный 18" xfId="95"/>
    <cellStyle name="Процентный 2" xfId="96"/>
    <cellStyle name="Процентный 3" xfId="97"/>
    <cellStyle name="Процентный 4" xfId="98"/>
    <cellStyle name="Процентный 5" xfId="99"/>
    <cellStyle name="Процентный 6" xfId="100"/>
    <cellStyle name="Процентный 7" xfId="101"/>
    <cellStyle name="Процентный 8" xfId="102"/>
    <cellStyle name="Процентный 9" xfId="103"/>
    <cellStyle name="Связанная ячейка 2" xfId="234"/>
    <cellStyle name="Текст предупреждения 2" xfId="235"/>
    <cellStyle name="Финансовый 2" xfId="104"/>
    <cellStyle name="Финансовый 2 10" xfId="236"/>
    <cellStyle name="Финансовый 2 2" xfId="105"/>
    <cellStyle name="Финансовый 2 2 2" xfId="106"/>
    <cellStyle name="Финансовый 2 2 2 2" xfId="107"/>
    <cellStyle name="Финансовый 2 2 3" xfId="108"/>
    <cellStyle name="Финансовый 2 2 4" xfId="109"/>
    <cellStyle name="Финансовый 2 2 5" xfId="110"/>
    <cellStyle name="Финансовый 2 2 6" xfId="111"/>
    <cellStyle name="Финансовый 2 3" xfId="112"/>
    <cellStyle name="Финансовый 2 3 2" xfId="113"/>
    <cellStyle name="Финансовый 2 3 2 2" xfId="114"/>
    <cellStyle name="Финансовый 2 3 3" xfId="115"/>
    <cellStyle name="Финансовый 2 3 4" xfId="116"/>
    <cellStyle name="Финансовый 2 3 5" xfId="117"/>
    <cellStyle name="Финансовый 2 3 6" xfId="118"/>
    <cellStyle name="Финансовый 2 4" xfId="119"/>
    <cellStyle name="Финансовый 2 4 2" xfId="120"/>
    <cellStyle name="Финансовый 2 5" xfId="121"/>
    <cellStyle name="Финансовый 2 5 2" xfId="122"/>
    <cellStyle name="Финансовый 2 6" xfId="123"/>
    <cellStyle name="Финансовый 2 7" xfId="124"/>
    <cellStyle name="Финансовый 2 8" xfId="125"/>
    <cellStyle name="Финансовый 2 9" xfId="126"/>
    <cellStyle name="Хороший 2" xfId="2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7" sqref="R27"/>
    </sheetView>
  </sheetViews>
  <sheetFormatPr defaultRowHeight="12.75" customHeight="1" x14ac:dyDescent="0.2"/>
  <sheetData/>
  <pageMargins left="0.7" right="0.7" top="0.75" bottom="0.75" header="0.3" footer="0.3"/>
  <pageSetup paperSize="9" scale="90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00B050"/>
  </sheetPr>
  <dimension ref="A1:HT68"/>
  <sheetViews>
    <sheetView tabSelected="1" view="pageBreakPreview" zoomScale="70" zoomScaleSheetLayoutView="70" workbookViewId="0">
      <pane xSplit="2" ySplit="8" topLeftCell="BF9" activePane="bottomRight" state="frozen"/>
      <selection activeCell="CI13" sqref="CI13"/>
      <selection pane="topRight"/>
      <selection pane="bottomLeft"/>
      <selection pane="bottomRight" activeCell="BT14" sqref="BT14"/>
    </sheetView>
  </sheetViews>
  <sheetFormatPr defaultRowHeight="18.75" customHeight="1" x14ac:dyDescent="0.2"/>
  <cols>
    <col min="1" max="1" width="4.42578125" style="1" customWidth="1"/>
    <col min="2" max="2" width="29" style="1" customWidth="1"/>
    <col min="3" max="3" width="7.85546875" style="1" customWidth="1"/>
    <col min="4" max="4" width="8" style="1" customWidth="1"/>
    <col min="5" max="5" width="9.42578125" style="1" customWidth="1"/>
    <col min="6" max="6" width="8" style="1" customWidth="1"/>
    <col min="7" max="7" width="8.5703125" style="1" customWidth="1"/>
    <col min="8" max="8" width="9.7109375" style="1" customWidth="1"/>
    <col min="9" max="11" width="9.28515625" style="1" customWidth="1"/>
    <col min="12" max="12" width="8.42578125" style="1" customWidth="1"/>
    <col min="13" max="13" width="7.42578125" style="1" customWidth="1"/>
    <col min="14" max="14" width="8" style="1" customWidth="1"/>
    <col min="15" max="15" width="7.85546875" style="1" customWidth="1"/>
    <col min="16" max="16" width="9.28515625" style="1" customWidth="1"/>
    <col min="17" max="17" width="5" style="1" customWidth="1"/>
    <col min="18" max="18" width="6.5703125" style="1" customWidth="1"/>
    <col min="19" max="19" width="6" style="1" customWidth="1"/>
    <col min="20" max="20" width="6.5703125" style="1" customWidth="1"/>
    <col min="21" max="21" width="6.28515625" style="1" customWidth="1"/>
    <col min="22" max="22" width="9.28515625" style="1" customWidth="1"/>
    <col min="23" max="24" width="7.28515625" style="1" customWidth="1"/>
    <col min="25" max="25" width="7.7109375" style="1" customWidth="1"/>
    <col min="26" max="26" width="7.5703125" style="1" customWidth="1"/>
    <col min="27" max="27" width="9.28515625" style="1" customWidth="1"/>
    <col min="28" max="29" width="7" style="1" customWidth="1"/>
    <col min="30" max="30" width="7.42578125" style="1" customWidth="1"/>
    <col min="31" max="31" width="6.140625" style="1" customWidth="1"/>
    <col min="32" max="32" width="9.28515625" style="1" customWidth="1"/>
    <col min="33" max="33" width="7.42578125" style="1" customWidth="1"/>
    <col min="34" max="36" width="7.7109375" style="1" customWidth="1"/>
    <col min="37" max="37" width="6.85546875" style="1" customWidth="1"/>
    <col min="38" max="41" width="7.42578125" style="1" customWidth="1"/>
    <col min="42" max="42" width="9.28515625" style="1" customWidth="1"/>
    <col min="43" max="43" width="6.5703125" style="1" customWidth="1"/>
    <col min="44" max="44" width="8.5703125" style="1" customWidth="1"/>
    <col min="45" max="45" width="7.28515625" style="1" customWidth="1"/>
    <col min="46" max="46" width="9.28515625" style="1" customWidth="1"/>
    <col min="47" max="48" width="8" style="1" customWidth="1"/>
    <col min="49" max="53" width="5.42578125" style="1" customWidth="1"/>
    <col min="54" max="55" width="9.28515625" style="1" customWidth="1"/>
    <col min="56" max="56" width="7.28515625" style="1" customWidth="1"/>
    <col min="57" max="57" width="9.28515625" style="1" customWidth="1"/>
    <col min="58" max="58" width="8.28515625" style="1" customWidth="1"/>
    <col min="59" max="62" width="9.28515625" style="1" customWidth="1"/>
    <col min="63" max="63" width="8.28515625" style="1" customWidth="1"/>
    <col min="64" max="71" width="9.28515625" style="1" customWidth="1"/>
    <col min="72" max="72" width="10.5703125" style="1" customWidth="1"/>
    <col min="73" max="73" width="12" style="1" customWidth="1"/>
    <col min="74" max="74" width="8" style="1" customWidth="1"/>
    <col min="75" max="75" width="7.42578125" style="1" customWidth="1"/>
    <col min="76" max="76" width="9.28515625" style="1" customWidth="1"/>
    <col min="77" max="77" width="7.28515625" style="1" customWidth="1"/>
    <col min="78" max="78" width="8" style="1" customWidth="1"/>
    <col min="79" max="228" width="9.140625" style="1" customWidth="1"/>
    <col min="229" max="16384" width="9.140625" style="23"/>
  </cols>
  <sheetData>
    <row r="1" spans="1:104" s="2" customFormat="1" ht="21" customHeight="1" x14ac:dyDescent="0.3">
      <c r="C1" s="28" t="s">
        <v>61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</row>
    <row r="2" spans="1:104" s="3" customFormat="1" ht="57.75" customHeight="1" x14ac:dyDescent="0.2">
      <c r="A2" s="36" t="s">
        <v>0</v>
      </c>
      <c r="B2" s="37" t="s">
        <v>1</v>
      </c>
      <c r="C2" s="38" t="s">
        <v>22</v>
      </c>
      <c r="D2" s="38"/>
      <c r="E2" s="38"/>
      <c r="F2" s="38"/>
      <c r="G2" s="38"/>
      <c r="H2" s="42" t="s">
        <v>28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 t="s">
        <v>28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 t="s">
        <v>28</v>
      </c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3" t="s">
        <v>47</v>
      </c>
      <c r="BM2" s="43"/>
      <c r="BN2" s="43"/>
      <c r="BO2" s="43"/>
      <c r="BP2" s="43"/>
      <c r="BQ2" s="43"/>
      <c r="BR2" s="43"/>
      <c r="BS2" s="43"/>
      <c r="BT2" s="43"/>
      <c r="BU2" s="43"/>
      <c r="BV2" s="51" t="s">
        <v>48</v>
      </c>
      <c r="BW2" s="51"/>
      <c r="BX2" s="51"/>
      <c r="BY2" s="51"/>
      <c r="BZ2" s="51"/>
    </row>
    <row r="3" spans="1:104" s="4" customFormat="1" ht="16.5" customHeight="1" x14ac:dyDescent="0.2">
      <c r="A3" s="36"/>
      <c r="B3" s="37"/>
      <c r="C3" s="38"/>
      <c r="D3" s="38"/>
      <c r="E3" s="38"/>
      <c r="F3" s="38"/>
      <c r="G3" s="38"/>
      <c r="H3" s="42" t="s">
        <v>29</v>
      </c>
      <c r="I3" s="42"/>
      <c r="J3" s="42"/>
      <c r="K3" s="42"/>
      <c r="L3" s="42"/>
      <c r="M3" s="42"/>
      <c r="N3" s="43" t="s">
        <v>30</v>
      </c>
      <c r="O3" s="43"/>
      <c r="P3" s="43"/>
      <c r="Q3" s="43"/>
      <c r="R3" s="43"/>
      <c r="S3" s="43"/>
      <c r="T3" s="43"/>
      <c r="U3" s="43"/>
      <c r="V3" s="43" t="s">
        <v>36</v>
      </c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 t="s">
        <v>36</v>
      </c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51"/>
      <c r="BW3" s="51"/>
      <c r="BX3" s="51"/>
      <c r="BY3" s="51"/>
      <c r="BZ3" s="51"/>
    </row>
    <row r="4" spans="1:104" s="4" customFormat="1" ht="68.25" customHeight="1" x14ac:dyDescent="0.2">
      <c r="A4" s="36"/>
      <c r="B4" s="37"/>
      <c r="C4" s="38"/>
      <c r="D4" s="38"/>
      <c r="E4" s="38"/>
      <c r="F4" s="38"/>
      <c r="G4" s="38"/>
      <c r="H4" s="44" t="s">
        <v>2</v>
      </c>
      <c r="I4" s="45" t="s">
        <v>31</v>
      </c>
      <c r="J4" s="46" t="s">
        <v>32</v>
      </c>
      <c r="K4" s="45" t="s">
        <v>33</v>
      </c>
      <c r="L4" s="45" t="s">
        <v>34</v>
      </c>
      <c r="M4" s="40" t="s">
        <v>3</v>
      </c>
      <c r="N4" s="43" t="s">
        <v>23</v>
      </c>
      <c r="O4" s="43"/>
      <c r="P4" s="43"/>
      <c r="Q4" s="43"/>
      <c r="R4" s="43"/>
      <c r="S4" s="43"/>
      <c r="T4" s="43"/>
      <c r="U4" s="43"/>
      <c r="V4" s="42" t="s">
        <v>37</v>
      </c>
      <c r="W4" s="42"/>
      <c r="X4" s="42"/>
      <c r="Y4" s="42"/>
      <c r="Z4" s="42"/>
      <c r="AA4" s="42" t="s">
        <v>38</v>
      </c>
      <c r="AB4" s="42"/>
      <c r="AC4" s="42"/>
      <c r="AD4" s="42"/>
      <c r="AE4" s="42"/>
      <c r="AF4" s="42" t="s">
        <v>39</v>
      </c>
      <c r="AG4" s="42"/>
      <c r="AH4" s="42"/>
      <c r="AI4" s="42"/>
      <c r="AJ4" s="42"/>
      <c r="AK4" s="42" t="s">
        <v>40</v>
      </c>
      <c r="AL4" s="42"/>
      <c r="AM4" s="42"/>
      <c r="AN4" s="42"/>
      <c r="AO4" s="42"/>
      <c r="AP4" s="42" t="s">
        <v>41</v>
      </c>
      <c r="AQ4" s="42"/>
      <c r="AR4" s="42"/>
      <c r="AS4" s="42"/>
      <c r="AT4" s="42"/>
      <c r="AU4" s="42"/>
      <c r="AV4" s="42"/>
      <c r="AW4" s="42" t="s">
        <v>44</v>
      </c>
      <c r="AX4" s="42"/>
      <c r="AY4" s="42"/>
      <c r="AZ4" s="42"/>
      <c r="BA4" s="42"/>
      <c r="BB4" s="42" t="s">
        <v>45</v>
      </c>
      <c r="BC4" s="42"/>
      <c r="BD4" s="42"/>
      <c r="BE4" s="42"/>
      <c r="BF4" s="42"/>
      <c r="BG4" s="42" t="s">
        <v>46</v>
      </c>
      <c r="BH4" s="42"/>
      <c r="BI4" s="42"/>
      <c r="BJ4" s="42"/>
      <c r="BK4" s="42"/>
      <c r="BL4" s="47" t="s">
        <v>49</v>
      </c>
      <c r="BM4" s="52" t="s">
        <v>21</v>
      </c>
      <c r="BN4" s="52"/>
      <c r="BO4" s="40" t="s">
        <v>50</v>
      </c>
      <c r="BP4" s="40" t="s">
        <v>51</v>
      </c>
      <c r="BQ4" s="40" t="s">
        <v>52</v>
      </c>
      <c r="BR4" s="40" t="s">
        <v>53</v>
      </c>
      <c r="BS4" s="40" t="s">
        <v>54</v>
      </c>
      <c r="BT4" s="40" t="s">
        <v>55</v>
      </c>
      <c r="BU4" s="40" t="s">
        <v>56</v>
      </c>
      <c r="BV4" s="40" t="s">
        <v>59</v>
      </c>
      <c r="BW4" s="40" t="s">
        <v>57</v>
      </c>
      <c r="BX4" s="40" t="s">
        <v>52</v>
      </c>
      <c r="BY4" s="40" t="s">
        <v>54</v>
      </c>
      <c r="BZ4" s="40" t="s">
        <v>55</v>
      </c>
    </row>
    <row r="5" spans="1:104" s="4" customFormat="1" ht="47.25" customHeight="1" x14ac:dyDescent="0.2">
      <c r="A5" s="36"/>
      <c r="B5" s="37"/>
      <c r="C5" s="39" t="s">
        <v>4</v>
      </c>
      <c r="D5" s="39" t="s">
        <v>24</v>
      </c>
      <c r="E5" s="39" t="s">
        <v>26</v>
      </c>
      <c r="F5" s="49" t="s">
        <v>27</v>
      </c>
      <c r="G5" s="39" t="s">
        <v>25</v>
      </c>
      <c r="H5" s="44"/>
      <c r="I5" s="45"/>
      <c r="J5" s="46"/>
      <c r="K5" s="45"/>
      <c r="L5" s="45"/>
      <c r="M5" s="40"/>
      <c r="N5" s="47" t="s">
        <v>2</v>
      </c>
      <c r="O5" s="40" t="s">
        <v>31</v>
      </c>
      <c r="P5" s="40" t="s">
        <v>26</v>
      </c>
      <c r="Q5" s="43" t="s">
        <v>60</v>
      </c>
      <c r="R5" s="43"/>
      <c r="S5" s="43"/>
      <c r="T5" s="41" t="s">
        <v>27</v>
      </c>
      <c r="U5" s="41" t="s">
        <v>3</v>
      </c>
      <c r="V5" s="47" t="s">
        <v>2</v>
      </c>
      <c r="W5" s="45" t="s">
        <v>31</v>
      </c>
      <c r="X5" s="45" t="s">
        <v>33</v>
      </c>
      <c r="Y5" s="45" t="s">
        <v>42</v>
      </c>
      <c r="Z5" s="48" t="s">
        <v>3</v>
      </c>
      <c r="AA5" s="47" t="s">
        <v>2</v>
      </c>
      <c r="AB5" s="45" t="s">
        <v>31</v>
      </c>
      <c r="AC5" s="45" t="s">
        <v>33</v>
      </c>
      <c r="AD5" s="45" t="s">
        <v>42</v>
      </c>
      <c r="AE5" s="48" t="s">
        <v>3</v>
      </c>
      <c r="AF5" s="47" t="s">
        <v>2</v>
      </c>
      <c r="AG5" s="45" t="s">
        <v>31</v>
      </c>
      <c r="AH5" s="45" t="s">
        <v>33</v>
      </c>
      <c r="AI5" s="45" t="s">
        <v>42</v>
      </c>
      <c r="AJ5" s="48" t="s">
        <v>3</v>
      </c>
      <c r="AK5" s="47" t="s">
        <v>2</v>
      </c>
      <c r="AL5" s="45" t="s">
        <v>31</v>
      </c>
      <c r="AM5" s="45" t="s">
        <v>33</v>
      </c>
      <c r="AN5" s="45" t="s">
        <v>42</v>
      </c>
      <c r="AO5" s="48" t="s">
        <v>3</v>
      </c>
      <c r="AP5" s="47" t="s">
        <v>2</v>
      </c>
      <c r="AQ5" s="45" t="s">
        <v>31</v>
      </c>
      <c r="AR5" s="45" t="s">
        <v>33</v>
      </c>
      <c r="AS5" s="45" t="s">
        <v>42</v>
      </c>
      <c r="AT5" s="48" t="s">
        <v>3</v>
      </c>
      <c r="AU5" s="50" t="s">
        <v>43</v>
      </c>
      <c r="AV5" s="50"/>
      <c r="AW5" s="47" t="s">
        <v>2</v>
      </c>
      <c r="AX5" s="45" t="s">
        <v>31</v>
      </c>
      <c r="AY5" s="45" t="s">
        <v>33</v>
      </c>
      <c r="AZ5" s="45" t="s">
        <v>42</v>
      </c>
      <c r="BA5" s="48" t="s">
        <v>3</v>
      </c>
      <c r="BB5" s="47" t="s">
        <v>2</v>
      </c>
      <c r="BC5" s="45" t="s">
        <v>31</v>
      </c>
      <c r="BD5" s="45" t="s">
        <v>33</v>
      </c>
      <c r="BE5" s="45" t="s">
        <v>42</v>
      </c>
      <c r="BF5" s="48" t="s">
        <v>3</v>
      </c>
      <c r="BG5" s="47" t="s">
        <v>2</v>
      </c>
      <c r="BH5" s="45" t="s">
        <v>31</v>
      </c>
      <c r="BI5" s="45" t="s">
        <v>33</v>
      </c>
      <c r="BJ5" s="45" t="s">
        <v>42</v>
      </c>
      <c r="BK5" s="48" t="s">
        <v>3</v>
      </c>
      <c r="BL5" s="47"/>
      <c r="BM5" s="44" t="s">
        <v>59</v>
      </c>
      <c r="BN5" s="45" t="s">
        <v>58</v>
      </c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</row>
    <row r="6" spans="1:104" s="4" customFormat="1" ht="27" customHeight="1" x14ac:dyDescent="0.2">
      <c r="A6" s="36"/>
      <c r="B6" s="37"/>
      <c r="C6" s="39"/>
      <c r="D6" s="39"/>
      <c r="E6" s="39"/>
      <c r="F6" s="49"/>
      <c r="G6" s="39"/>
      <c r="H6" s="44"/>
      <c r="I6" s="45"/>
      <c r="J6" s="46"/>
      <c r="K6" s="45"/>
      <c r="L6" s="45"/>
      <c r="M6" s="40"/>
      <c r="N6" s="47"/>
      <c r="O6" s="40"/>
      <c r="P6" s="40"/>
      <c r="Q6" s="43"/>
      <c r="R6" s="43"/>
      <c r="S6" s="43"/>
      <c r="T6" s="41"/>
      <c r="U6" s="41"/>
      <c r="V6" s="47"/>
      <c r="W6" s="45"/>
      <c r="X6" s="45"/>
      <c r="Y6" s="45"/>
      <c r="Z6" s="48"/>
      <c r="AA6" s="47"/>
      <c r="AB6" s="45"/>
      <c r="AC6" s="45"/>
      <c r="AD6" s="45"/>
      <c r="AE6" s="48"/>
      <c r="AF6" s="47"/>
      <c r="AG6" s="45"/>
      <c r="AH6" s="45"/>
      <c r="AI6" s="45"/>
      <c r="AJ6" s="48"/>
      <c r="AK6" s="47"/>
      <c r="AL6" s="45"/>
      <c r="AM6" s="45"/>
      <c r="AN6" s="45"/>
      <c r="AO6" s="48"/>
      <c r="AP6" s="47"/>
      <c r="AQ6" s="45"/>
      <c r="AR6" s="45"/>
      <c r="AS6" s="45"/>
      <c r="AT6" s="48"/>
      <c r="AU6" s="45" t="s">
        <v>31</v>
      </c>
      <c r="AV6" s="45" t="s">
        <v>33</v>
      </c>
      <c r="AW6" s="47"/>
      <c r="AX6" s="45"/>
      <c r="AY6" s="45"/>
      <c r="AZ6" s="45"/>
      <c r="BA6" s="48"/>
      <c r="BB6" s="47"/>
      <c r="BC6" s="45"/>
      <c r="BD6" s="45"/>
      <c r="BE6" s="45"/>
      <c r="BF6" s="48"/>
      <c r="BG6" s="47"/>
      <c r="BH6" s="45"/>
      <c r="BI6" s="45"/>
      <c r="BJ6" s="45"/>
      <c r="BK6" s="48"/>
      <c r="BL6" s="47"/>
      <c r="BM6" s="44"/>
      <c r="BN6" s="45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</row>
    <row r="7" spans="1:104" s="4" customFormat="1" ht="34.5" customHeight="1" x14ac:dyDescent="0.2">
      <c r="A7" s="36"/>
      <c r="B7" s="37"/>
      <c r="C7" s="39"/>
      <c r="D7" s="39"/>
      <c r="E7" s="39"/>
      <c r="F7" s="49"/>
      <c r="G7" s="39"/>
      <c r="H7" s="44"/>
      <c r="I7" s="45"/>
      <c r="J7" s="46"/>
      <c r="K7" s="45"/>
      <c r="L7" s="45"/>
      <c r="M7" s="40"/>
      <c r="N7" s="47"/>
      <c r="O7" s="40"/>
      <c r="P7" s="40"/>
      <c r="Q7" s="40" t="s">
        <v>31</v>
      </c>
      <c r="R7" s="40" t="s">
        <v>26</v>
      </c>
      <c r="S7" s="40" t="s">
        <v>35</v>
      </c>
      <c r="T7" s="41"/>
      <c r="U7" s="41"/>
      <c r="V7" s="47"/>
      <c r="W7" s="45"/>
      <c r="X7" s="45"/>
      <c r="Y7" s="45"/>
      <c r="Z7" s="48"/>
      <c r="AA7" s="47"/>
      <c r="AB7" s="45"/>
      <c r="AC7" s="45"/>
      <c r="AD7" s="45"/>
      <c r="AE7" s="48"/>
      <c r="AF7" s="47"/>
      <c r="AG7" s="45"/>
      <c r="AH7" s="45"/>
      <c r="AI7" s="45"/>
      <c r="AJ7" s="48"/>
      <c r="AK7" s="47"/>
      <c r="AL7" s="45"/>
      <c r="AM7" s="45"/>
      <c r="AN7" s="45"/>
      <c r="AO7" s="48"/>
      <c r="AP7" s="47"/>
      <c r="AQ7" s="45"/>
      <c r="AR7" s="45"/>
      <c r="AS7" s="45"/>
      <c r="AT7" s="48"/>
      <c r="AU7" s="45"/>
      <c r="AV7" s="45"/>
      <c r="AW7" s="47"/>
      <c r="AX7" s="45"/>
      <c r="AY7" s="45"/>
      <c r="AZ7" s="45"/>
      <c r="BA7" s="48"/>
      <c r="BB7" s="47"/>
      <c r="BC7" s="45"/>
      <c r="BD7" s="45"/>
      <c r="BE7" s="45"/>
      <c r="BF7" s="48"/>
      <c r="BG7" s="47"/>
      <c r="BH7" s="45"/>
      <c r="BI7" s="45"/>
      <c r="BJ7" s="45"/>
      <c r="BK7" s="48"/>
      <c r="BL7" s="47"/>
      <c r="BM7" s="44"/>
      <c r="BN7" s="45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</row>
    <row r="8" spans="1:104" s="4" customFormat="1" ht="39" customHeight="1" x14ac:dyDescent="0.2">
      <c r="A8" s="36"/>
      <c r="B8" s="37"/>
      <c r="C8" s="39"/>
      <c r="D8" s="39"/>
      <c r="E8" s="39"/>
      <c r="F8" s="49"/>
      <c r="G8" s="39"/>
      <c r="H8" s="44"/>
      <c r="I8" s="45"/>
      <c r="J8" s="46"/>
      <c r="K8" s="45"/>
      <c r="L8" s="45"/>
      <c r="M8" s="40"/>
      <c r="N8" s="47"/>
      <c r="O8" s="40"/>
      <c r="P8" s="40"/>
      <c r="Q8" s="40"/>
      <c r="R8" s="40"/>
      <c r="S8" s="40"/>
      <c r="T8" s="41"/>
      <c r="U8" s="41"/>
      <c r="V8" s="47"/>
      <c r="W8" s="45"/>
      <c r="X8" s="45"/>
      <c r="Y8" s="45"/>
      <c r="Z8" s="48"/>
      <c r="AA8" s="47"/>
      <c r="AB8" s="45"/>
      <c r="AC8" s="45"/>
      <c r="AD8" s="45"/>
      <c r="AE8" s="48"/>
      <c r="AF8" s="47"/>
      <c r="AG8" s="45"/>
      <c r="AH8" s="45"/>
      <c r="AI8" s="45"/>
      <c r="AJ8" s="48"/>
      <c r="AK8" s="47"/>
      <c r="AL8" s="45"/>
      <c r="AM8" s="45"/>
      <c r="AN8" s="45"/>
      <c r="AO8" s="48"/>
      <c r="AP8" s="47"/>
      <c r="AQ8" s="45"/>
      <c r="AR8" s="45"/>
      <c r="AS8" s="45"/>
      <c r="AT8" s="48"/>
      <c r="AU8" s="45"/>
      <c r="AV8" s="45"/>
      <c r="AW8" s="47"/>
      <c r="AX8" s="45"/>
      <c r="AY8" s="45"/>
      <c r="AZ8" s="45"/>
      <c r="BA8" s="48"/>
      <c r="BB8" s="47"/>
      <c r="BC8" s="45"/>
      <c r="BD8" s="45"/>
      <c r="BE8" s="45"/>
      <c r="BF8" s="48"/>
      <c r="BG8" s="47"/>
      <c r="BH8" s="45"/>
      <c r="BI8" s="45"/>
      <c r="BJ8" s="45"/>
      <c r="BK8" s="48"/>
      <c r="BL8" s="47"/>
      <c r="BM8" s="44"/>
      <c r="BN8" s="45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</row>
    <row r="9" spans="1:104" s="5" customFormat="1" ht="22.5" customHeight="1" x14ac:dyDescent="0.2">
      <c r="A9" s="6">
        <v>1</v>
      </c>
      <c r="B9" s="7" t="s">
        <v>5</v>
      </c>
      <c r="C9" s="32">
        <v>1245</v>
      </c>
      <c r="D9" s="32">
        <v>200</v>
      </c>
      <c r="E9" s="34">
        <v>760</v>
      </c>
      <c r="F9" s="27">
        <f>E9/D9*10</f>
        <v>38</v>
      </c>
      <c r="G9" s="29">
        <f>D9/C9*100</f>
        <v>16.064257028112451</v>
      </c>
      <c r="H9" s="29">
        <f>N9+V9+AA9+AF9+AK9+AP9+AW9+BB9+BG9</f>
        <v>1712</v>
      </c>
      <c r="I9" s="29">
        <f>O9+W9+AB9+AG9+AL9+AQ9+AX9+BC9+BH9</f>
        <v>550</v>
      </c>
      <c r="J9" s="29">
        <v>0</v>
      </c>
      <c r="K9" s="27">
        <f>P9+X9+AC9+AH9+AM9+AR9+AY9+BD9+BI9</f>
        <v>2515.2600000000002</v>
      </c>
      <c r="L9" s="27">
        <f>K9/I9*10</f>
        <v>45.732000000000006</v>
      </c>
      <c r="M9" s="29">
        <f>I9/H9*100</f>
        <v>32.126168224299064</v>
      </c>
      <c r="N9" s="29">
        <v>550</v>
      </c>
      <c r="O9" s="29">
        <v>550</v>
      </c>
      <c r="P9" s="27">
        <v>2515.2600000000002</v>
      </c>
      <c r="Q9" s="27"/>
      <c r="R9" s="29">
        <v>200</v>
      </c>
      <c r="S9" s="29">
        <v>200</v>
      </c>
      <c r="T9" s="27">
        <f>P9/O9*10</f>
        <v>45.732000000000006</v>
      </c>
      <c r="U9" s="29">
        <f>O9/N9*100</f>
        <v>100</v>
      </c>
      <c r="V9" s="29"/>
      <c r="W9" s="27"/>
      <c r="X9" s="27"/>
      <c r="Y9" s="27" t="e">
        <f>X9/W9*10</f>
        <v>#DIV/0!</v>
      </c>
      <c r="Z9" s="29" t="e">
        <f>W9/V9*100</f>
        <v>#DIV/0!</v>
      </c>
      <c r="AA9" s="29">
        <v>110</v>
      </c>
      <c r="AB9" s="29"/>
      <c r="AC9" s="27"/>
      <c r="AD9" s="27" t="e">
        <f>AC9/AB9*10</f>
        <v>#DIV/0!</v>
      </c>
      <c r="AE9" s="29">
        <f>AB9/AA9*100</f>
        <v>0</v>
      </c>
      <c r="AF9" s="29">
        <v>986</v>
      </c>
      <c r="AG9" s="29"/>
      <c r="AH9" s="27"/>
      <c r="AI9" s="27" t="e">
        <f>AH9/AG9*10</f>
        <v>#DIV/0!</v>
      </c>
      <c r="AJ9" s="29">
        <f>AG9/AF9*100</f>
        <v>0</v>
      </c>
      <c r="AK9" s="29">
        <v>26</v>
      </c>
      <c r="AL9" s="29"/>
      <c r="AM9" s="27"/>
      <c r="AN9" s="27" t="e">
        <f>AM9/AL9*10</f>
        <v>#DIV/0!</v>
      </c>
      <c r="AO9" s="29">
        <f>AL9/AK9*100</f>
        <v>0</v>
      </c>
      <c r="AP9" s="29">
        <v>20</v>
      </c>
      <c r="AQ9" s="29"/>
      <c r="AR9" s="27"/>
      <c r="AS9" s="27" t="e">
        <f>AR9/AQ9*10</f>
        <v>#DIV/0!</v>
      </c>
      <c r="AT9" s="29">
        <f>AQ9/AP9*100</f>
        <v>0</v>
      </c>
      <c r="AU9" s="27"/>
      <c r="AV9" s="27"/>
      <c r="AW9" s="27"/>
      <c r="AX9" s="27"/>
      <c r="AY9" s="27"/>
      <c r="AZ9" s="27"/>
      <c r="BA9" s="27"/>
      <c r="BB9" s="29">
        <v>20</v>
      </c>
      <c r="BC9" s="29"/>
      <c r="BD9" s="27"/>
      <c r="BE9" s="27" t="e">
        <f>BD9/BC9*10</f>
        <v>#DIV/0!</v>
      </c>
      <c r="BF9" s="29">
        <f>BC9/BB9*100</f>
        <v>0</v>
      </c>
      <c r="BG9" s="29"/>
      <c r="BH9" s="29"/>
      <c r="BI9" s="27"/>
      <c r="BJ9" s="27" t="e">
        <f>BI9/BH9*10</f>
        <v>#DIV/0!</v>
      </c>
      <c r="BK9" s="29" t="e">
        <f>BH9/BG9*100</f>
        <v>#DIV/0!</v>
      </c>
      <c r="BL9" s="29">
        <f>I9</f>
        <v>550</v>
      </c>
      <c r="BM9" s="29">
        <v>18</v>
      </c>
      <c r="BN9" s="29">
        <f>BL9-BM9</f>
        <v>532</v>
      </c>
      <c r="BO9" s="29">
        <v>480</v>
      </c>
      <c r="BP9" s="29">
        <f>BO9/BL9*100</f>
        <v>87.272727272727266</v>
      </c>
      <c r="BQ9" s="29">
        <v>390</v>
      </c>
      <c r="BR9" s="29">
        <f>BQ9/BO9*100</f>
        <v>81.25</v>
      </c>
      <c r="BS9" s="29">
        <f>BQ9+BM9</f>
        <v>408</v>
      </c>
      <c r="BT9" s="29"/>
      <c r="BU9" s="29">
        <f>BS9/BL9*100</f>
        <v>74.181818181818187</v>
      </c>
      <c r="BV9" s="29">
        <v>200</v>
      </c>
      <c r="BW9" s="29"/>
      <c r="BX9" s="29"/>
      <c r="BY9" s="29"/>
      <c r="BZ9" s="29"/>
    </row>
    <row r="10" spans="1:104" s="5" customFormat="1" ht="36" customHeight="1" x14ac:dyDescent="0.2">
      <c r="A10" s="6">
        <v>2</v>
      </c>
      <c r="B10" s="7" t="s">
        <v>6</v>
      </c>
      <c r="C10" s="32">
        <v>1000</v>
      </c>
      <c r="D10" s="32"/>
      <c r="E10" s="34"/>
      <c r="F10" s="27" t="e">
        <f t="shared" ref="F10:F24" si="0">E10/D10*10</f>
        <v>#DIV/0!</v>
      </c>
      <c r="G10" s="29">
        <f t="shared" ref="G10:G26" si="1">D10/C10*100</f>
        <v>0</v>
      </c>
      <c r="H10" s="29">
        <f t="shared" ref="H10:H23" si="2">N10+V10+AA10+AF10+AK10+AP10+AW10+BB10+BG10</f>
        <v>2164</v>
      </c>
      <c r="I10" s="29">
        <f t="shared" ref="I10:I19" si="3">O10+W10+AB10+AG10+AL10+AQ10+AX10+BC10+BH10</f>
        <v>692</v>
      </c>
      <c r="J10" s="29">
        <v>52</v>
      </c>
      <c r="K10" s="27">
        <f t="shared" ref="K10:K21" si="4">P10+X10+AC10+AH10+AM10+AR10+AY10+BD10+BI10</f>
        <v>2066</v>
      </c>
      <c r="L10" s="27">
        <f t="shared" ref="L10:L24" si="5">K10/I10*10</f>
        <v>29.855491329479769</v>
      </c>
      <c r="M10" s="29">
        <f t="shared" ref="M10:M24" si="6">I10/H10*100</f>
        <v>31.977818853974121</v>
      </c>
      <c r="N10" s="29">
        <v>600</v>
      </c>
      <c r="O10" s="29">
        <v>600</v>
      </c>
      <c r="P10" s="27">
        <v>1630</v>
      </c>
      <c r="Q10" s="27"/>
      <c r="R10" s="27"/>
      <c r="S10" s="29"/>
      <c r="T10" s="27">
        <f t="shared" ref="T10:T26" si="7">P10/O10*10</f>
        <v>27.166666666666668</v>
      </c>
      <c r="U10" s="29">
        <f t="shared" ref="U10:U26" si="8">O10/N10*100</f>
        <v>100</v>
      </c>
      <c r="V10" s="29"/>
      <c r="W10" s="27"/>
      <c r="X10" s="27"/>
      <c r="Y10" s="27" t="e">
        <f t="shared" ref="Y10:Y24" si="9">X10/W10*10</f>
        <v>#DIV/0!</v>
      </c>
      <c r="Z10" s="29" t="e">
        <f t="shared" ref="Z10:Z24" si="10">W10/V10*100</f>
        <v>#DIV/0!</v>
      </c>
      <c r="AA10" s="29">
        <v>496</v>
      </c>
      <c r="AB10" s="29"/>
      <c r="AC10" s="27"/>
      <c r="AD10" s="27" t="e">
        <f t="shared" ref="AD10:AD24" si="11">AC10/AB10*10</f>
        <v>#DIV/0!</v>
      </c>
      <c r="AE10" s="29">
        <f t="shared" ref="AE10:AE24" si="12">AB10/AA10*100</f>
        <v>0</v>
      </c>
      <c r="AF10" s="29">
        <v>704</v>
      </c>
      <c r="AG10" s="29">
        <v>40</v>
      </c>
      <c r="AH10" s="27">
        <v>80</v>
      </c>
      <c r="AI10" s="27">
        <f t="shared" ref="AI10:AI24" si="13">AH10/AG10*10</f>
        <v>20</v>
      </c>
      <c r="AJ10" s="29">
        <f t="shared" ref="AJ10:AJ24" si="14">AG10/AF10*100</f>
        <v>5.6818181818181817</v>
      </c>
      <c r="AK10" s="29"/>
      <c r="AL10" s="29"/>
      <c r="AM10" s="27"/>
      <c r="AN10" s="27" t="e">
        <f t="shared" ref="AN10:AN23" si="15">AM10/AL10*10</f>
        <v>#DIV/0!</v>
      </c>
      <c r="AO10" s="29" t="e">
        <f t="shared" ref="AO10:AO24" si="16">AL10/AK10*100</f>
        <v>#DIV/0!</v>
      </c>
      <c r="AP10" s="29">
        <v>189</v>
      </c>
      <c r="AQ10" s="29">
        <v>52</v>
      </c>
      <c r="AR10" s="27">
        <v>356</v>
      </c>
      <c r="AS10" s="27">
        <f t="shared" ref="AS10:AS24" si="17">AR10/AQ10*10</f>
        <v>68.461538461538453</v>
      </c>
      <c r="AT10" s="29">
        <f t="shared" ref="AT10:AT24" si="18">AQ10/AP10*100</f>
        <v>27.513227513227513</v>
      </c>
      <c r="AU10" s="27"/>
      <c r="AV10" s="27"/>
      <c r="AW10" s="27"/>
      <c r="AX10" s="27"/>
      <c r="AY10" s="27"/>
      <c r="AZ10" s="27"/>
      <c r="BA10" s="27"/>
      <c r="BB10" s="29">
        <v>175</v>
      </c>
      <c r="BC10" s="29"/>
      <c r="BD10" s="27"/>
      <c r="BE10" s="27" t="e">
        <f t="shared" ref="BE10:BE24" si="19">BD10/BC10*10</f>
        <v>#DIV/0!</v>
      </c>
      <c r="BF10" s="29">
        <f t="shared" ref="BF10:BF24" si="20">BC10/BB10*100</f>
        <v>0</v>
      </c>
      <c r="BG10" s="29"/>
      <c r="BH10" s="29"/>
      <c r="BI10" s="27"/>
      <c r="BJ10" s="27" t="e">
        <f t="shared" ref="BJ10:BJ24" si="21">BI10/BH10*10</f>
        <v>#DIV/0!</v>
      </c>
      <c r="BK10" s="29" t="e">
        <f t="shared" ref="BK10:BK24" si="22">BH10/BG10*100</f>
        <v>#DIV/0!</v>
      </c>
      <c r="BL10" s="29">
        <f t="shared" ref="BL10:BL24" si="23">I10</f>
        <v>692</v>
      </c>
      <c r="BM10" s="29">
        <v>44</v>
      </c>
      <c r="BN10" s="29">
        <f t="shared" ref="BN10:BN23" si="24">BL10-BM10</f>
        <v>648</v>
      </c>
      <c r="BO10" s="29">
        <v>251</v>
      </c>
      <c r="BP10" s="29">
        <f t="shared" ref="BP10:BP24" si="25">BO10/BL10*100</f>
        <v>36.271676300578036</v>
      </c>
      <c r="BQ10" s="29">
        <v>62</v>
      </c>
      <c r="BR10" s="29">
        <f t="shared" ref="BR10:BR24" si="26">BQ10/BO10*100</f>
        <v>24.701195219123505</v>
      </c>
      <c r="BS10" s="29">
        <f>BQ10+BM10</f>
        <v>106</v>
      </c>
      <c r="BT10" s="29"/>
      <c r="BU10" s="29">
        <f t="shared" ref="BU10:BU24" si="27">BS10/BL10*100</f>
        <v>15.317919075144509</v>
      </c>
      <c r="BV10" s="29"/>
      <c r="BW10" s="29"/>
      <c r="BX10" s="29"/>
      <c r="BY10" s="29"/>
      <c r="BZ10" s="29"/>
    </row>
    <row r="11" spans="1:104" s="5" customFormat="1" ht="21.95" customHeight="1" x14ac:dyDescent="0.2">
      <c r="A11" s="6">
        <v>3</v>
      </c>
      <c r="B11" s="7" t="s">
        <v>7</v>
      </c>
      <c r="C11" s="32">
        <v>200</v>
      </c>
      <c r="D11" s="32">
        <v>200</v>
      </c>
      <c r="E11" s="27">
        <v>167.82</v>
      </c>
      <c r="F11" s="27">
        <f t="shared" si="0"/>
        <v>8.391</v>
      </c>
      <c r="G11" s="29">
        <f t="shared" si="1"/>
        <v>100</v>
      </c>
      <c r="H11" s="29">
        <f t="shared" si="2"/>
        <v>1267</v>
      </c>
      <c r="I11" s="29">
        <f t="shared" si="3"/>
        <v>213</v>
      </c>
      <c r="J11" s="29">
        <v>53</v>
      </c>
      <c r="K11" s="27">
        <f t="shared" si="4"/>
        <v>704</v>
      </c>
      <c r="L11" s="27">
        <f t="shared" si="5"/>
        <v>33.051643192488264</v>
      </c>
      <c r="M11" s="29">
        <f t="shared" si="6"/>
        <v>16.811365430149962</v>
      </c>
      <c r="N11" s="29">
        <v>130</v>
      </c>
      <c r="O11" s="29">
        <v>130</v>
      </c>
      <c r="P11" s="27">
        <v>454</v>
      </c>
      <c r="Q11" s="27"/>
      <c r="R11" s="27"/>
      <c r="S11" s="29"/>
      <c r="T11" s="27">
        <f t="shared" si="7"/>
        <v>34.92307692307692</v>
      </c>
      <c r="U11" s="29">
        <f t="shared" si="8"/>
        <v>100</v>
      </c>
      <c r="V11" s="29">
        <v>470</v>
      </c>
      <c r="W11" s="27"/>
      <c r="X11" s="27"/>
      <c r="Y11" s="27" t="e">
        <f t="shared" si="9"/>
        <v>#DIV/0!</v>
      </c>
      <c r="Z11" s="29">
        <f t="shared" si="10"/>
        <v>0</v>
      </c>
      <c r="AA11" s="29">
        <v>110</v>
      </c>
      <c r="AB11" s="29"/>
      <c r="AC11" s="27"/>
      <c r="AD11" s="27" t="e">
        <f t="shared" si="11"/>
        <v>#DIV/0!</v>
      </c>
      <c r="AE11" s="29">
        <f t="shared" si="12"/>
        <v>0</v>
      </c>
      <c r="AF11" s="29">
        <v>150</v>
      </c>
      <c r="AG11" s="29"/>
      <c r="AH11" s="27"/>
      <c r="AI11" s="27" t="e">
        <f t="shared" si="13"/>
        <v>#DIV/0!</v>
      </c>
      <c r="AJ11" s="29">
        <f t="shared" si="14"/>
        <v>0</v>
      </c>
      <c r="AK11" s="29"/>
      <c r="AL11" s="29"/>
      <c r="AM11" s="27"/>
      <c r="AN11" s="27" t="e">
        <f t="shared" si="15"/>
        <v>#DIV/0!</v>
      </c>
      <c r="AO11" s="29" t="e">
        <f t="shared" si="16"/>
        <v>#DIV/0!</v>
      </c>
      <c r="AP11" s="29">
        <v>200</v>
      </c>
      <c r="AQ11" s="29">
        <v>83</v>
      </c>
      <c r="AR11" s="27">
        <v>250</v>
      </c>
      <c r="AS11" s="27">
        <f t="shared" si="17"/>
        <v>30.120481927710845</v>
      </c>
      <c r="AT11" s="29">
        <f t="shared" si="18"/>
        <v>41.5</v>
      </c>
      <c r="AU11" s="27"/>
      <c r="AV11" s="27"/>
      <c r="AW11" s="27"/>
      <c r="AX11" s="27"/>
      <c r="AY11" s="27"/>
      <c r="AZ11" s="27"/>
      <c r="BA11" s="27"/>
      <c r="BB11" s="29">
        <v>35</v>
      </c>
      <c r="BC11" s="29"/>
      <c r="BD11" s="27"/>
      <c r="BE11" s="27" t="e">
        <f t="shared" si="19"/>
        <v>#DIV/0!</v>
      </c>
      <c r="BF11" s="29">
        <f t="shared" si="20"/>
        <v>0</v>
      </c>
      <c r="BG11" s="29">
        <v>172</v>
      </c>
      <c r="BH11" s="29"/>
      <c r="BI11" s="27"/>
      <c r="BJ11" s="27" t="e">
        <f t="shared" si="21"/>
        <v>#DIV/0!</v>
      </c>
      <c r="BK11" s="29">
        <f t="shared" si="22"/>
        <v>0</v>
      </c>
      <c r="BL11" s="29">
        <f t="shared" si="23"/>
        <v>213</v>
      </c>
      <c r="BM11" s="29"/>
      <c r="BN11" s="29">
        <f t="shared" si="24"/>
        <v>213</v>
      </c>
      <c r="BO11" s="29">
        <v>135</v>
      </c>
      <c r="BP11" s="29">
        <f t="shared" si="25"/>
        <v>63.380281690140848</v>
      </c>
      <c r="BQ11" s="29">
        <v>90</v>
      </c>
      <c r="BR11" s="29">
        <f t="shared" si="26"/>
        <v>66.666666666666657</v>
      </c>
      <c r="BS11" s="29">
        <f t="shared" ref="BS11:BS19" si="28">BQ11+BM11</f>
        <v>90</v>
      </c>
      <c r="BT11" s="29"/>
      <c r="BU11" s="29">
        <f t="shared" si="27"/>
        <v>42.25352112676056</v>
      </c>
      <c r="BV11" s="29">
        <v>200</v>
      </c>
      <c r="BW11" s="29"/>
      <c r="BX11" s="29"/>
      <c r="BY11" s="29"/>
      <c r="BZ11" s="29"/>
    </row>
    <row r="12" spans="1:104" s="5" customFormat="1" ht="36.75" customHeight="1" x14ac:dyDescent="0.2">
      <c r="A12" s="6">
        <v>4</v>
      </c>
      <c r="B12" s="7" t="s">
        <v>8</v>
      </c>
      <c r="C12" s="32">
        <v>100</v>
      </c>
      <c r="D12" s="32">
        <v>88</v>
      </c>
      <c r="E12" s="34">
        <v>112</v>
      </c>
      <c r="F12" s="27">
        <f t="shared" si="0"/>
        <v>12.727272727272727</v>
      </c>
      <c r="G12" s="29">
        <f t="shared" si="1"/>
        <v>88</v>
      </c>
      <c r="H12" s="29">
        <f t="shared" si="2"/>
        <v>1445</v>
      </c>
      <c r="I12" s="29">
        <f t="shared" si="3"/>
        <v>15</v>
      </c>
      <c r="J12" s="29">
        <v>15</v>
      </c>
      <c r="K12" s="27">
        <f t="shared" si="4"/>
        <v>22</v>
      </c>
      <c r="L12" s="27">
        <f t="shared" si="5"/>
        <v>14.666666666666666</v>
      </c>
      <c r="M12" s="29">
        <f t="shared" si="6"/>
        <v>1.0380622837370241</v>
      </c>
      <c r="N12" s="29"/>
      <c r="O12" s="29">
        <v>0</v>
      </c>
      <c r="P12" s="27"/>
      <c r="Q12" s="27"/>
      <c r="R12" s="27"/>
      <c r="S12" s="29"/>
      <c r="T12" s="27" t="e">
        <f t="shared" si="7"/>
        <v>#DIV/0!</v>
      </c>
      <c r="U12" s="29" t="e">
        <f t="shared" si="8"/>
        <v>#DIV/0!</v>
      </c>
      <c r="V12" s="29">
        <v>498</v>
      </c>
      <c r="W12" s="27"/>
      <c r="X12" s="27"/>
      <c r="Y12" s="27" t="e">
        <f t="shared" si="9"/>
        <v>#DIV/0!</v>
      </c>
      <c r="Z12" s="29">
        <f t="shared" si="10"/>
        <v>0</v>
      </c>
      <c r="AA12" s="29">
        <v>397</v>
      </c>
      <c r="AB12" s="29"/>
      <c r="AC12" s="27"/>
      <c r="AD12" s="27" t="e">
        <f t="shared" si="11"/>
        <v>#DIV/0!</v>
      </c>
      <c r="AE12" s="29">
        <f t="shared" si="12"/>
        <v>0</v>
      </c>
      <c r="AF12" s="29"/>
      <c r="AG12" s="29"/>
      <c r="AH12" s="27"/>
      <c r="AI12" s="27" t="e">
        <f t="shared" si="13"/>
        <v>#DIV/0!</v>
      </c>
      <c r="AJ12" s="29" t="e">
        <f t="shared" si="14"/>
        <v>#DIV/0!</v>
      </c>
      <c r="AK12" s="29"/>
      <c r="AL12" s="29"/>
      <c r="AM12" s="27"/>
      <c r="AN12" s="27" t="e">
        <f t="shared" si="15"/>
        <v>#DIV/0!</v>
      </c>
      <c r="AO12" s="29" t="e">
        <f t="shared" si="16"/>
        <v>#DIV/0!</v>
      </c>
      <c r="AP12" s="29">
        <v>126</v>
      </c>
      <c r="AQ12" s="29">
        <v>15</v>
      </c>
      <c r="AR12" s="27">
        <v>22</v>
      </c>
      <c r="AS12" s="27">
        <f t="shared" si="17"/>
        <v>14.666666666666666</v>
      </c>
      <c r="AT12" s="29">
        <f t="shared" si="18"/>
        <v>11.904761904761903</v>
      </c>
      <c r="AU12" s="27"/>
      <c r="AV12" s="27"/>
      <c r="AW12" s="27"/>
      <c r="AX12" s="27"/>
      <c r="AY12" s="27"/>
      <c r="AZ12" s="27"/>
      <c r="BA12" s="27"/>
      <c r="BB12" s="29">
        <v>289</v>
      </c>
      <c r="BC12" s="29"/>
      <c r="BD12" s="27"/>
      <c r="BE12" s="27" t="e">
        <f t="shared" si="19"/>
        <v>#DIV/0!</v>
      </c>
      <c r="BF12" s="29">
        <f t="shared" si="20"/>
        <v>0</v>
      </c>
      <c r="BG12" s="29">
        <v>135</v>
      </c>
      <c r="BH12" s="29"/>
      <c r="BI12" s="27"/>
      <c r="BJ12" s="27" t="e">
        <f t="shared" si="21"/>
        <v>#DIV/0!</v>
      </c>
      <c r="BK12" s="29">
        <f t="shared" si="22"/>
        <v>0</v>
      </c>
      <c r="BL12" s="29">
        <f t="shared" si="23"/>
        <v>15</v>
      </c>
      <c r="BM12" s="29"/>
      <c r="BN12" s="29">
        <f t="shared" si="24"/>
        <v>15</v>
      </c>
      <c r="BO12" s="29"/>
      <c r="BP12" s="29">
        <f t="shared" si="25"/>
        <v>0</v>
      </c>
      <c r="BQ12" s="29"/>
      <c r="BR12" s="29" t="e">
        <f t="shared" si="26"/>
        <v>#DIV/0!</v>
      </c>
      <c r="BS12" s="29">
        <f t="shared" si="28"/>
        <v>0</v>
      </c>
      <c r="BT12" s="29"/>
      <c r="BU12" s="29">
        <f t="shared" si="27"/>
        <v>0</v>
      </c>
      <c r="BV12" s="29">
        <v>88</v>
      </c>
      <c r="BW12" s="29"/>
      <c r="BX12" s="29"/>
      <c r="BY12" s="29"/>
      <c r="BZ12" s="29"/>
      <c r="CZ12" s="5">
        <v>80</v>
      </c>
    </row>
    <row r="13" spans="1:104" s="5" customFormat="1" ht="21.95" customHeight="1" x14ac:dyDescent="0.2">
      <c r="A13" s="6">
        <v>5</v>
      </c>
      <c r="B13" s="7" t="s">
        <v>9</v>
      </c>
      <c r="C13" s="32">
        <v>550</v>
      </c>
      <c r="D13" s="32">
        <v>150</v>
      </c>
      <c r="E13" s="34">
        <v>410</v>
      </c>
      <c r="F13" s="27">
        <f>E13/D13*10</f>
        <v>27.333333333333336</v>
      </c>
      <c r="G13" s="29">
        <f>D13/C13*100</f>
        <v>27.27272727272727</v>
      </c>
      <c r="H13" s="29">
        <f t="shared" si="2"/>
        <v>2063</v>
      </c>
      <c r="I13" s="29">
        <f t="shared" si="3"/>
        <v>224</v>
      </c>
      <c r="J13" s="29">
        <v>0</v>
      </c>
      <c r="K13" s="27">
        <f t="shared" si="4"/>
        <v>450</v>
      </c>
      <c r="L13" s="27">
        <f t="shared" si="5"/>
        <v>20.089285714285715</v>
      </c>
      <c r="M13" s="29">
        <f t="shared" si="6"/>
        <v>10.857973824527388</v>
      </c>
      <c r="N13" s="29">
        <v>224</v>
      </c>
      <c r="O13" s="29">
        <v>224</v>
      </c>
      <c r="P13" s="27">
        <v>450</v>
      </c>
      <c r="Q13" s="27"/>
      <c r="R13" s="27"/>
      <c r="S13" s="29"/>
      <c r="T13" s="27">
        <f t="shared" si="7"/>
        <v>20.089285714285715</v>
      </c>
      <c r="U13" s="29">
        <f t="shared" si="8"/>
        <v>100</v>
      </c>
      <c r="V13" s="29"/>
      <c r="W13" s="27"/>
      <c r="X13" s="27"/>
      <c r="Y13" s="27" t="e">
        <f t="shared" si="9"/>
        <v>#DIV/0!</v>
      </c>
      <c r="Z13" s="29" t="e">
        <f t="shared" si="10"/>
        <v>#DIV/0!</v>
      </c>
      <c r="AA13" s="29"/>
      <c r="AB13" s="29"/>
      <c r="AC13" s="27"/>
      <c r="AD13" s="27" t="e">
        <f t="shared" si="11"/>
        <v>#DIV/0!</v>
      </c>
      <c r="AE13" s="29" t="e">
        <f t="shared" si="12"/>
        <v>#DIV/0!</v>
      </c>
      <c r="AF13" s="29">
        <v>1500</v>
      </c>
      <c r="AG13" s="29"/>
      <c r="AH13" s="27"/>
      <c r="AI13" s="27" t="e">
        <f t="shared" si="13"/>
        <v>#DIV/0!</v>
      </c>
      <c r="AJ13" s="29">
        <f t="shared" si="14"/>
        <v>0</v>
      </c>
      <c r="AK13" s="29"/>
      <c r="AL13" s="29"/>
      <c r="AM13" s="27"/>
      <c r="AN13" s="27" t="e">
        <f t="shared" si="15"/>
        <v>#DIV/0!</v>
      </c>
      <c r="AO13" s="29" t="e">
        <f t="shared" si="16"/>
        <v>#DIV/0!</v>
      </c>
      <c r="AP13" s="29">
        <v>200</v>
      </c>
      <c r="AQ13" s="29"/>
      <c r="AR13" s="27"/>
      <c r="AS13" s="27" t="e">
        <f t="shared" si="17"/>
        <v>#DIV/0!</v>
      </c>
      <c r="AT13" s="29">
        <f t="shared" si="18"/>
        <v>0</v>
      </c>
      <c r="AU13" s="27"/>
      <c r="AV13" s="27"/>
      <c r="AW13" s="27"/>
      <c r="AX13" s="27"/>
      <c r="AY13" s="27"/>
      <c r="AZ13" s="27"/>
      <c r="BA13" s="27"/>
      <c r="BB13" s="29">
        <v>50</v>
      </c>
      <c r="BC13" s="29"/>
      <c r="BD13" s="27"/>
      <c r="BE13" s="27" t="e">
        <f t="shared" si="19"/>
        <v>#DIV/0!</v>
      </c>
      <c r="BF13" s="29">
        <f t="shared" si="20"/>
        <v>0</v>
      </c>
      <c r="BG13" s="29">
        <v>89</v>
      </c>
      <c r="BH13" s="29"/>
      <c r="BI13" s="27"/>
      <c r="BJ13" s="27" t="e">
        <f t="shared" si="21"/>
        <v>#DIV/0!</v>
      </c>
      <c r="BK13" s="29">
        <f t="shared" si="22"/>
        <v>0</v>
      </c>
      <c r="BL13" s="29">
        <f t="shared" si="23"/>
        <v>224</v>
      </c>
      <c r="BM13" s="29"/>
      <c r="BN13" s="29">
        <f t="shared" si="24"/>
        <v>224</v>
      </c>
      <c r="BO13" s="29">
        <v>126</v>
      </c>
      <c r="BP13" s="29">
        <f t="shared" si="25"/>
        <v>56.25</v>
      </c>
      <c r="BQ13" s="29">
        <v>57</v>
      </c>
      <c r="BR13" s="29">
        <f t="shared" si="26"/>
        <v>45.238095238095241</v>
      </c>
      <c r="BS13" s="29">
        <f t="shared" si="28"/>
        <v>57</v>
      </c>
      <c r="BT13" s="29"/>
      <c r="BU13" s="29">
        <f t="shared" si="27"/>
        <v>25.446428571428569</v>
      </c>
      <c r="BV13" s="29">
        <v>150</v>
      </c>
      <c r="BW13" s="29"/>
      <c r="BX13" s="29"/>
      <c r="BY13" s="29"/>
      <c r="BZ13" s="29"/>
    </row>
    <row r="14" spans="1:104" s="5" customFormat="1" ht="38.25" customHeight="1" x14ac:dyDescent="0.2">
      <c r="A14" s="6">
        <v>6</v>
      </c>
      <c r="B14" s="7" t="s">
        <v>10</v>
      </c>
      <c r="C14" s="32">
        <v>275</v>
      </c>
      <c r="D14" s="32">
        <v>80</v>
      </c>
      <c r="E14" s="34">
        <v>290</v>
      </c>
      <c r="F14" s="27">
        <f>E14/D14*10</f>
        <v>36.25</v>
      </c>
      <c r="G14" s="29">
        <f>D14/C14*100</f>
        <v>29.09090909090909</v>
      </c>
      <c r="H14" s="29">
        <f t="shared" si="2"/>
        <v>915</v>
      </c>
      <c r="I14" s="29">
        <f t="shared" si="3"/>
        <v>263</v>
      </c>
      <c r="J14" s="29">
        <v>0</v>
      </c>
      <c r="K14" s="27">
        <f t="shared" si="4"/>
        <v>1271</v>
      </c>
      <c r="L14" s="27">
        <f t="shared" si="5"/>
        <v>48.326996197718628</v>
      </c>
      <c r="M14" s="29">
        <f t="shared" si="6"/>
        <v>28.743169398907103</v>
      </c>
      <c r="N14" s="29">
        <v>263</v>
      </c>
      <c r="O14" s="29">
        <v>263</v>
      </c>
      <c r="P14" s="27">
        <v>1271</v>
      </c>
      <c r="Q14" s="27"/>
      <c r="R14" s="29">
        <v>200</v>
      </c>
      <c r="S14" s="29">
        <v>200</v>
      </c>
      <c r="T14" s="27">
        <f t="shared" si="7"/>
        <v>48.326996197718628</v>
      </c>
      <c r="U14" s="29">
        <f t="shared" si="8"/>
        <v>100</v>
      </c>
      <c r="V14" s="29"/>
      <c r="W14" s="27"/>
      <c r="X14" s="27"/>
      <c r="Y14" s="27" t="e">
        <f t="shared" si="9"/>
        <v>#DIV/0!</v>
      </c>
      <c r="Z14" s="29" t="e">
        <f t="shared" si="10"/>
        <v>#DIV/0!</v>
      </c>
      <c r="AA14" s="29"/>
      <c r="AB14" s="29"/>
      <c r="AC14" s="27"/>
      <c r="AD14" s="27" t="e">
        <f t="shared" si="11"/>
        <v>#DIV/0!</v>
      </c>
      <c r="AE14" s="29" t="e">
        <f t="shared" si="12"/>
        <v>#DIV/0!</v>
      </c>
      <c r="AF14" s="29">
        <v>452</v>
      </c>
      <c r="AG14" s="29"/>
      <c r="AH14" s="27"/>
      <c r="AI14" s="27" t="e">
        <f t="shared" si="13"/>
        <v>#DIV/0!</v>
      </c>
      <c r="AJ14" s="29">
        <f t="shared" si="14"/>
        <v>0</v>
      </c>
      <c r="AK14" s="29"/>
      <c r="AL14" s="29"/>
      <c r="AM14" s="27"/>
      <c r="AN14" s="27" t="e">
        <f t="shared" si="15"/>
        <v>#DIV/0!</v>
      </c>
      <c r="AO14" s="29" t="e">
        <f t="shared" si="16"/>
        <v>#DIV/0!</v>
      </c>
      <c r="AP14" s="29">
        <v>200</v>
      </c>
      <c r="AQ14" s="29"/>
      <c r="AR14" s="27"/>
      <c r="AS14" s="27" t="e">
        <f t="shared" si="17"/>
        <v>#DIV/0!</v>
      </c>
      <c r="AT14" s="29">
        <f t="shared" si="18"/>
        <v>0</v>
      </c>
      <c r="AU14" s="27"/>
      <c r="AV14" s="27"/>
      <c r="AW14" s="27"/>
      <c r="AX14" s="27"/>
      <c r="AY14" s="27"/>
      <c r="AZ14" s="27"/>
      <c r="BA14" s="27"/>
      <c r="BB14" s="29"/>
      <c r="BC14" s="29"/>
      <c r="BD14" s="27"/>
      <c r="BE14" s="27" t="e">
        <f t="shared" si="19"/>
        <v>#DIV/0!</v>
      </c>
      <c r="BF14" s="29" t="e">
        <f t="shared" si="20"/>
        <v>#DIV/0!</v>
      </c>
      <c r="BG14" s="29"/>
      <c r="BH14" s="29"/>
      <c r="BI14" s="27"/>
      <c r="BJ14" s="27" t="e">
        <f t="shared" si="21"/>
        <v>#DIV/0!</v>
      </c>
      <c r="BK14" s="29" t="e">
        <f t="shared" si="22"/>
        <v>#DIV/0!</v>
      </c>
      <c r="BL14" s="29">
        <f t="shared" si="23"/>
        <v>263</v>
      </c>
      <c r="BM14" s="29">
        <v>80</v>
      </c>
      <c r="BN14" s="29">
        <f t="shared" si="24"/>
        <v>183</v>
      </c>
      <c r="BO14" s="29">
        <v>183</v>
      </c>
      <c r="BP14" s="29">
        <f t="shared" si="25"/>
        <v>69.581749049429646</v>
      </c>
      <c r="BQ14" s="29">
        <v>170</v>
      </c>
      <c r="BR14" s="29">
        <f t="shared" si="26"/>
        <v>92.896174863387984</v>
      </c>
      <c r="BS14" s="29">
        <f t="shared" si="28"/>
        <v>250</v>
      </c>
      <c r="BT14" s="29"/>
      <c r="BU14" s="29">
        <f t="shared" si="27"/>
        <v>95.057034220532316</v>
      </c>
      <c r="BV14" s="29">
        <v>80</v>
      </c>
      <c r="BW14" s="29"/>
      <c r="BX14" s="29"/>
      <c r="BY14" s="29"/>
      <c r="BZ14" s="29"/>
    </row>
    <row r="15" spans="1:104" s="5" customFormat="1" ht="22.5" customHeight="1" x14ac:dyDescent="0.2">
      <c r="A15" s="6">
        <v>7</v>
      </c>
      <c r="B15" s="7" t="s">
        <v>11</v>
      </c>
      <c r="C15" s="32">
        <v>300</v>
      </c>
      <c r="D15" s="32">
        <v>60</v>
      </c>
      <c r="E15" s="34">
        <v>185</v>
      </c>
      <c r="F15" s="27">
        <f t="shared" si="0"/>
        <v>30.833333333333336</v>
      </c>
      <c r="G15" s="29">
        <f t="shared" si="1"/>
        <v>20</v>
      </c>
      <c r="H15" s="29">
        <f t="shared" si="2"/>
        <v>658</v>
      </c>
      <c r="I15" s="29">
        <f t="shared" si="3"/>
        <v>50</v>
      </c>
      <c r="J15" s="29">
        <v>0</v>
      </c>
      <c r="K15" s="27">
        <f t="shared" si="4"/>
        <v>159.91</v>
      </c>
      <c r="L15" s="27">
        <f t="shared" si="5"/>
        <v>31.981999999999999</v>
      </c>
      <c r="M15" s="29">
        <f t="shared" si="6"/>
        <v>7.598784194528875</v>
      </c>
      <c r="N15" s="29">
        <v>50</v>
      </c>
      <c r="O15" s="29">
        <v>50</v>
      </c>
      <c r="P15" s="27">
        <v>159.91</v>
      </c>
      <c r="Q15" s="27"/>
      <c r="R15" s="27"/>
      <c r="S15" s="29"/>
      <c r="T15" s="27">
        <f t="shared" si="7"/>
        <v>31.981999999999999</v>
      </c>
      <c r="U15" s="29">
        <f t="shared" si="8"/>
        <v>100</v>
      </c>
      <c r="V15" s="29"/>
      <c r="W15" s="27"/>
      <c r="X15" s="27"/>
      <c r="Y15" s="27" t="e">
        <f t="shared" si="9"/>
        <v>#DIV/0!</v>
      </c>
      <c r="Z15" s="29" t="e">
        <f t="shared" si="10"/>
        <v>#DIV/0!</v>
      </c>
      <c r="AA15" s="29"/>
      <c r="AB15" s="29"/>
      <c r="AC15" s="27"/>
      <c r="AD15" s="27" t="e">
        <f t="shared" si="11"/>
        <v>#DIV/0!</v>
      </c>
      <c r="AE15" s="29" t="e">
        <f t="shared" si="12"/>
        <v>#DIV/0!</v>
      </c>
      <c r="AF15" s="29">
        <v>500</v>
      </c>
      <c r="AG15" s="29"/>
      <c r="AH15" s="27"/>
      <c r="AI15" s="27" t="e">
        <f t="shared" si="13"/>
        <v>#DIV/0!</v>
      </c>
      <c r="AJ15" s="29">
        <f t="shared" si="14"/>
        <v>0</v>
      </c>
      <c r="AK15" s="29">
        <v>10</v>
      </c>
      <c r="AL15" s="29"/>
      <c r="AM15" s="27"/>
      <c r="AN15" s="27" t="e">
        <f t="shared" si="15"/>
        <v>#DIV/0!</v>
      </c>
      <c r="AO15" s="29">
        <f t="shared" si="16"/>
        <v>0</v>
      </c>
      <c r="AP15" s="29"/>
      <c r="AQ15" s="29"/>
      <c r="AR15" s="27"/>
      <c r="AS15" s="27" t="e">
        <f t="shared" si="17"/>
        <v>#DIV/0!</v>
      </c>
      <c r="AT15" s="29" t="e">
        <f t="shared" si="18"/>
        <v>#DIV/0!</v>
      </c>
      <c r="AU15" s="27"/>
      <c r="AV15" s="27"/>
      <c r="AW15" s="27"/>
      <c r="AX15" s="27"/>
      <c r="AY15" s="27"/>
      <c r="AZ15" s="27"/>
      <c r="BA15" s="27"/>
      <c r="BB15" s="29">
        <v>50</v>
      </c>
      <c r="BC15" s="29"/>
      <c r="BD15" s="27"/>
      <c r="BE15" s="27" t="e">
        <f t="shared" si="19"/>
        <v>#DIV/0!</v>
      </c>
      <c r="BF15" s="29">
        <f t="shared" si="20"/>
        <v>0</v>
      </c>
      <c r="BG15" s="29">
        <v>48</v>
      </c>
      <c r="BH15" s="29"/>
      <c r="BI15" s="27"/>
      <c r="BJ15" s="27" t="e">
        <f t="shared" si="21"/>
        <v>#DIV/0!</v>
      </c>
      <c r="BK15" s="29">
        <f t="shared" si="22"/>
        <v>0</v>
      </c>
      <c r="BL15" s="29">
        <f t="shared" si="23"/>
        <v>50</v>
      </c>
      <c r="BM15" s="29"/>
      <c r="BN15" s="29">
        <f t="shared" si="24"/>
        <v>50</v>
      </c>
      <c r="BO15" s="29">
        <v>50</v>
      </c>
      <c r="BP15" s="29">
        <f t="shared" si="25"/>
        <v>100</v>
      </c>
      <c r="BQ15" s="29">
        <v>50</v>
      </c>
      <c r="BR15" s="29">
        <f t="shared" si="26"/>
        <v>100</v>
      </c>
      <c r="BS15" s="29">
        <f t="shared" si="28"/>
        <v>50</v>
      </c>
      <c r="BT15" s="29"/>
      <c r="BU15" s="29">
        <f t="shared" si="27"/>
        <v>100</v>
      </c>
      <c r="BV15" s="29"/>
      <c r="BW15" s="29"/>
      <c r="BX15" s="29"/>
      <c r="BY15" s="29"/>
      <c r="BZ15" s="29"/>
    </row>
    <row r="16" spans="1:104" s="5" customFormat="1" ht="21.95" customHeight="1" x14ac:dyDescent="0.2">
      <c r="A16" s="6">
        <v>8</v>
      </c>
      <c r="B16" s="7" t="s">
        <v>12</v>
      </c>
      <c r="C16" s="32">
        <v>1000</v>
      </c>
      <c r="D16" s="32">
        <v>230</v>
      </c>
      <c r="E16" s="34">
        <v>816</v>
      </c>
      <c r="F16" s="27">
        <f t="shared" si="0"/>
        <v>35.478260869565219</v>
      </c>
      <c r="G16" s="29">
        <f t="shared" si="1"/>
        <v>23</v>
      </c>
      <c r="H16" s="29">
        <f t="shared" si="2"/>
        <v>1050</v>
      </c>
      <c r="I16" s="29">
        <f t="shared" si="3"/>
        <v>50</v>
      </c>
      <c r="J16" s="29">
        <v>0</v>
      </c>
      <c r="K16" s="27">
        <f t="shared" si="4"/>
        <v>320</v>
      </c>
      <c r="L16" s="27">
        <f t="shared" si="5"/>
        <v>64</v>
      </c>
      <c r="M16" s="29">
        <f t="shared" si="6"/>
        <v>4.7619047619047619</v>
      </c>
      <c r="N16" s="29">
        <v>50</v>
      </c>
      <c r="O16" s="29">
        <v>50</v>
      </c>
      <c r="P16" s="27">
        <v>320</v>
      </c>
      <c r="Q16" s="27"/>
      <c r="R16" s="27"/>
      <c r="S16" s="29"/>
      <c r="T16" s="27">
        <f t="shared" si="7"/>
        <v>64</v>
      </c>
      <c r="U16" s="29">
        <f t="shared" si="8"/>
        <v>100</v>
      </c>
      <c r="V16" s="29"/>
      <c r="W16" s="27"/>
      <c r="X16" s="27"/>
      <c r="Y16" s="27" t="e">
        <f t="shared" si="9"/>
        <v>#DIV/0!</v>
      </c>
      <c r="Z16" s="29" t="e">
        <f t="shared" si="10"/>
        <v>#DIV/0!</v>
      </c>
      <c r="AA16" s="29"/>
      <c r="AB16" s="29"/>
      <c r="AC16" s="27"/>
      <c r="AD16" s="27" t="e">
        <f t="shared" si="11"/>
        <v>#DIV/0!</v>
      </c>
      <c r="AE16" s="29" t="e">
        <f t="shared" si="12"/>
        <v>#DIV/0!</v>
      </c>
      <c r="AF16" s="29">
        <v>1000</v>
      </c>
      <c r="AG16" s="29"/>
      <c r="AH16" s="27"/>
      <c r="AI16" s="27" t="e">
        <f t="shared" si="13"/>
        <v>#DIV/0!</v>
      </c>
      <c r="AJ16" s="29">
        <f t="shared" si="14"/>
        <v>0</v>
      </c>
      <c r="AK16" s="29"/>
      <c r="AL16" s="29"/>
      <c r="AM16" s="27"/>
      <c r="AN16" s="27" t="e">
        <f t="shared" si="15"/>
        <v>#DIV/0!</v>
      </c>
      <c r="AO16" s="29" t="e">
        <f t="shared" si="16"/>
        <v>#DIV/0!</v>
      </c>
      <c r="AP16" s="29"/>
      <c r="AQ16" s="29"/>
      <c r="AR16" s="27"/>
      <c r="AS16" s="27" t="e">
        <f t="shared" si="17"/>
        <v>#DIV/0!</v>
      </c>
      <c r="AT16" s="29" t="e">
        <f t="shared" si="18"/>
        <v>#DIV/0!</v>
      </c>
      <c r="AU16" s="27"/>
      <c r="AV16" s="27"/>
      <c r="AW16" s="27"/>
      <c r="AX16" s="27"/>
      <c r="AY16" s="27"/>
      <c r="AZ16" s="27"/>
      <c r="BA16" s="27"/>
      <c r="BB16" s="29"/>
      <c r="BC16" s="29"/>
      <c r="BD16" s="27"/>
      <c r="BE16" s="27" t="e">
        <f t="shared" si="19"/>
        <v>#DIV/0!</v>
      </c>
      <c r="BF16" s="29" t="e">
        <f t="shared" si="20"/>
        <v>#DIV/0!</v>
      </c>
      <c r="BG16" s="29"/>
      <c r="BH16" s="29"/>
      <c r="BI16" s="27"/>
      <c r="BJ16" s="27" t="e">
        <f t="shared" si="21"/>
        <v>#DIV/0!</v>
      </c>
      <c r="BK16" s="29" t="e">
        <f t="shared" si="22"/>
        <v>#DIV/0!</v>
      </c>
      <c r="BL16" s="29">
        <f t="shared" si="23"/>
        <v>50</v>
      </c>
      <c r="BM16" s="29"/>
      <c r="BN16" s="29">
        <f t="shared" si="24"/>
        <v>50</v>
      </c>
      <c r="BO16" s="29">
        <v>50</v>
      </c>
      <c r="BP16" s="29">
        <f t="shared" si="25"/>
        <v>100</v>
      </c>
      <c r="BQ16" s="29">
        <v>50</v>
      </c>
      <c r="BR16" s="29">
        <f t="shared" si="26"/>
        <v>100</v>
      </c>
      <c r="BS16" s="29">
        <f t="shared" si="28"/>
        <v>50</v>
      </c>
      <c r="BT16" s="29"/>
      <c r="BU16" s="29">
        <f t="shared" si="27"/>
        <v>100</v>
      </c>
      <c r="BV16" s="29">
        <v>230</v>
      </c>
      <c r="BW16" s="29">
        <v>50</v>
      </c>
      <c r="BX16" s="29">
        <v>10</v>
      </c>
      <c r="BY16" s="29"/>
      <c r="BZ16" s="29"/>
    </row>
    <row r="17" spans="1:107" s="5" customFormat="1" ht="38.25" customHeight="1" x14ac:dyDescent="0.2">
      <c r="A17" s="6">
        <v>9</v>
      </c>
      <c r="B17" s="7" t="s">
        <v>13</v>
      </c>
      <c r="C17" s="32">
        <v>190</v>
      </c>
      <c r="D17" s="32"/>
      <c r="E17" s="34"/>
      <c r="F17" s="27" t="e">
        <f t="shared" si="0"/>
        <v>#DIV/0!</v>
      </c>
      <c r="G17" s="29">
        <f t="shared" si="1"/>
        <v>0</v>
      </c>
      <c r="H17" s="29">
        <f t="shared" si="2"/>
        <v>777</v>
      </c>
      <c r="I17" s="29">
        <f t="shared" si="3"/>
        <v>167</v>
      </c>
      <c r="J17" s="29">
        <v>25</v>
      </c>
      <c r="K17" s="27">
        <f t="shared" si="4"/>
        <v>609</v>
      </c>
      <c r="L17" s="27">
        <f t="shared" si="5"/>
        <v>36.467065868263475</v>
      </c>
      <c r="M17" s="29">
        <f t="shared" si="6"/>
        <v>21.492921492921493</v>
      </c>
      <c r="N17" s="29">
        <v>89</v>
      </c>
      <c r="O17" s="29">
        <v>89</v>
      </c>
      <c r="P17" s="27">
        <v>317</v>
      </c>
      <c r="Q17" s="27"/>
      <c r="R17" s="27"/>
      <c r="S17" s="29"/>
      <c r="T17" s="27">
        <f t="shared" si="7"/>
        <v>35.617977528089888</v>
      </c>
      <c r="U17" s="29">
        <f t="shared" si="8"/>
        <v>100</v>
      </c>
      <c r="V17" s="29"/>
      <c r="W17" s="27"/>
      <c r="X17" s="27"/>
      <c r="Y17" s="27" t="e">
        <f t="shared" si="9"/>
        <v>#DIV/0!</v>
      </c>
      <c r="Z17" s="29" t="e">
        <f t="shared" si="10"/>
        <v>#DIV/0!</v>
      </c>
      <c r="AA17" s="29"/>
      <c r="AB17" s="29"/>
      <c r="AC17" s="27"/>
      <c r="AD17" s="27" t="e">
        <f t="shared" si="11"/>
        <v>#DIV/0!</v>
      </c>
      <c r="AE17" s="29" t="e">
        <f t="shared" si="12"/>
        <v>#DIV/0!</v>
      </c>
      <c r="AF17" s="29">
        <v>556</v>
      </c>
      <c r="AG17" s="29"/>
      <c r="AH17" s="27"/>
      <c r="AI17" s="27" t="e">
        <f t="shared" si="13"/>
        <v>#DIV/0!</v>
      </c>
      <c r="AJ17" s="29">
        <f t="shared" si="14"/>
        <v>0</v>
      </c>
      <c r="AK17" s="29"/>
      <c r="AL17" s="29"/>
      <c r="AM17" s="27"/>
      <c r="AN17" s="27" t="e">
        <f t="shared" si="15"/>
        <v>#DIV/0!</v>
      </c>
      <c r="AO17" s="29" t="e">
        <f t="shared" si="16"/>
        <v>#DIV/0!</v>
      </c>
      <c r="AP17" s="29">
        <v>132</v>
      </c>
      <c r="AQ17" s="29">
        <v>78</v>
      </c>
      <c r="AR17" s="29">
        <v>292</v>
      </c>
      <c r="AS17" s="27">
        <f t="shared" si="17"/>
        <v>37.435897435897438</v>
      </c>
      <c r="AT17" s="29">
        <f t="shared" si="18"/>
        <v>59.090909090909093</v>
      </c>
      <c r="AU17" s="27"/>
      <c r="AV17" s="27"/>
      <c r="AW17" s="27"/>
      <c r="AX17" s="27"/>
      <c r="AY17" s="27"/>
      <c r="AZ17" s="27"/>
      <c r="BA17" s="27"/>
      <c r="BB17" s="29"/>
      <c r="BC17" s="29"/>
      <c r="BD17" s="27"/>
      <c r="BE17" s="27" t="e">
        <f t="shared" si="19"/>
        <v>#DIV/0!</v>
      </c>
      <c r="BF17" s="29" t="e">
        <f t="shared" si="20"/>
        <v>#DIV/0!</v>
      </c>
      <c r="BG17" s="29"/>
      <c r="BH17" s="29"/>
      <c r="BI17" s="27"/>
      <c r="BJ17" s="27" t="e">
        <f t="shared" si="21"/>
        <v>#DIV/0!</v>
      </c>
      <c r="BK17" s="29" t="e">
        <f t="shared" si="22"/>
        <v>#DIV/0!</v>
      </c>
      <c r="BL17" s="29">
        <f t="shared" si="23"/>
        <v>167</v>
      </c>
      <c r="BM17" s="29"/>
      <c r="BN17" s="29">
        <f t="shared" si="24"/>
        <v>167</v>
      </c>
      <c r="BO17" s="29">
        <v>95</v>
      </c>
      <c r="BP17" s="29">
        <f t="shared" si="25"/>
        <v>56.886227544910184</v>
      </c>
      <c r="BQ17" s="29">
        <v>87</v>
      </c>
      <c r="BR17" s="29">
        <f t="shared" si="26"/>
        <v>91.578947368421055</v>
      </c>
      <c r="BS17" s="29">
        <f t="shared" si="28"/>
        <v>87</v>
      </c>
      <c r="BT17" s="29"/>
      <c r="BU17" s="29">
        <f t="shared" si="27"/>
        <v>52.095808383233532</v>
      </c>
      <c r="BV17" s="29"/>
      <c r="BW17" s="29"/>
      <c r="BX17" s="29"/>
      <c r="BY17" s="29"/>
      <c r="BZ17" s="29"/>
    </row>
    <row r="18" spans="1:107" s="5" customFormat="1" ht="21" customHeight="1" x14ac:dyDescent="0.2">
      <c r="A18" s="6">
        <v>11</v>
      </c>
      <c r="B18" s="7" t="s">
        <v>14</v>
      </c>
      <c r="C18" s="32"/>
      <c r="D18" s="32"/>
      <c r="E18" s="34"/>
      <c r="F18" s="27" t="e">
        <f t="shared" si="0"/>
        <v>#DIV/0!</v>
      </c>
      <c r="G18" s="29" t="e">
        <f t="shared" si="1"/>
        <v>#DIV/0!</v>
      </c>
      <c r="H18" s="29">
        <f t="shared" si="2"/>
        <v>2800</v>
      </c>
      <c r="I18" s="29">
        <f t="shared" si="3"/>
        <v>370</v>
      </c>
      <c r="J18" s="29">
        <v>17</v>
      </c>
      <c r="K18" s="27">
        <f t="shared" si="4"/>
        <v>1324</v>
      </c>
      <c r="L18" s="27">
        <f t="shared" si="5"/>
        <v>35.783783783783782</v>
      </c>
      <c r="M18" s="29">
        <f t="shared" si="6"/>
        <v>13.214285714285715</v>
      </c>
      <c r="N18" s="29">
        <v>219</v>
      </c>
      <c r="O18" s="29">
        <v>219</v>
      </c>
      <c r="P18" s="27">
        <v>634</v>
      </c>
      <c r="Q18" s="27"/>
      <c r="R18" s="27"/>
      <c r="S18" s="29"/>
      <c r="T18" s="27">
        <f t="shared" si="7"/>
        <v>28.94977168949772</v>
      </c>
      <c r="U18" s="29">
        <f t="shared" si="8"/>
        <v>100</v>
      </c>
      <c r="V18" s="29">
        <v>1363</v>
      </c>
      <c r="W18" s="27"/>
      <c r="X18" s="27"/>
      <c r="Y18" s="27" t="e">
        <f t="shared" si="9"/>
        <v>#DIV/0!</v>
      </c>
      <c r="Z18" s="29">
        <f t="shared" si="10"/>
        <v>0</v>
      </c>
      <c r="AA18" s="29">
        <v>395</v>
      </c>
      <c r="AB18" s="29"/>
      <c r="AC18" s="27"/>
      <c r="AD18" s="27" t="e">
        <f t="shared" si="11"/>
        <v>#DIV/0!</v>
      </c>
      <c r="AE18" s="29">
        <f t="shared" si="12"/>
        <v>0</v>
      </c>
      <c r="AF18" s="29"/>
      <c r="AG18" s="29"/>
      <c r="AH18" s="27"/>
      <c r="AI18" s="27" t="e">
        <f t="shared" si="13"/>
        <v>#DIV/0!</v>
      </c>
      <c r="AJ18" s="29" t="e">
        <f t="shared" si="14"/>
        <v>#DIV/0!</v>
      </c>
      <c r="AK18" s="29"/>
      <c r="AL18" s="29"/>
      <c r="AM18" s="27"/>
      <c r="AN18" s="27" t="e">
        <f t="shared" si="15"/>
        <v>#DIV/0!</v>
      </c>
      <c r="AO18" s="29" t="e">
        <f t="shared" si="16"/>
        <v>#DIV/0!</v>
      </c>
      <c r="AP18" s="29">
        <v>300</v>
      </c>
      <c r="AQ18" s="29">
        <v>151</v>
      </c>
      <c r="AR18" s="29">
        <v>690</v>
      </c>
      <c r="AS18" s="27">
        <f t="shared" si="17"/>
        <v>45.69536423841059</v>
      </c>
      <c r="AT18" s="29">
        <f t="shared" si="18"/>
        <v>50.333333333333329</v>
      </c>
      <c r="AU18" s="27"/>
      <c r="AV18" s="27"/>
      <c r="AW18" s="27"/>
      <c r="AX18" s="27"/>
      <c r="AY18" s="27"/>
      <c r="AZ18" s="27"/>
      <c r="BA18" s="27"/>
      <c r="BB18" s="29">
        <v>523</v>
      </c>
      <c r="BC18" s="29"/>
      <c r="BD18" s="27"/>
      <c r="BE18" s="27" t="e">
        <f t="shared" si="19"/>
        <v>#DIV/0!</v>
      </c>
      <c r="BF18" s="29">
        <f t="shared" si="20"/>
        <v>0</v>
      </c>
      <c r="BG18" s="29"/>
      <c r="BH18" s="29"/>
      <c r="BI18" s="27"/>
      <c r="BJ18" s="27" t="e">
        <f t="shared" si="21"/>
        <v>#DIV/0!</v>
      </c>
      <c r="BK18" s="29" t="e">
        <f t="shared" si="22"/>
        <v>#DIV/0!</v>
      </c>
      <c r="BL18" s="29">
        <f t="shared" si="23"/>
        <v>370</v>
      </c>
      <c r="BM18" s="29"/>
      <c r="BN18" s="29">
        <f t="shared" si="24"/>
        <v>370</v>
      </c>
      <c r="BO18" s="29">
        <v>145</v>
      </c>
      <c r="BP18" s="29">
        <f t="shared" si="25"/>
        <v>39.189189189189186</v>
      </c>
      <c r="BQ18" s="29">
        <v>55</v>
      </c>
      <c r="BR18" s="29">
        <f t="shared" si="26"/>
        <v>37.931034482758619</v>
      </c>
      <c r="BS18" s="29">
        <f t="shared" si="28"/>
        <v>55</v>
      </c>
      <c r="BT18" s="29"/>
      <c r="BU18" s="29">
        <f t="shared" si="27"/>
        <v>14.864864864864865</v>
      </c>
      <c r="BV18" s="29"/>
      <c r="BW18" s="29"/>
      <c r="BX18" s="29"/>
      <c r="BY18" s="29"/>
      <c r="BZ18" s="29"/>
    </row>
    <row r="19" spans="1:107" s="5" customFormat="1" ht="37.5" customHeight="1" x14ac:dyDescent="0.2">
      <c r="A19" s="6">
        <v>12</v>
      </c>
      <c r="B19" s="7" t="s">
        <v>15</v>
      </c>
      <c r="C19" s="32"/>
      <c r="D19" s="32"/>
      <c r="E19" s="34"/>
      <c r="F19" s="27" t="e">
        <f t="shared" si="0"/>
        <v>#DIV/0!</v>
      </c>
      <c r="G19" s="29" t="e">
        <f t="shared" si="1"/>
        <v>#DIV/0!</v>
      </c>
      <c r="H19" s="29">
        <f t="shared" si="2"/>
        <v>0</v>
      </c>
      <c r="I19" s="29">
        <f t="shared" si="3"/>
        <v>0</v>
      </c>
      <c r="J19" s="29"/>
      <c r="K19" s="27">
        <f t="shared" si="4"/>
        <v>0</v>
      </c>
      <c r="L19" s="27" t="e">
        <f t="shared" si="5"/>
        <v>#DIV/0!</v>
      </c>
      <c r="M19" s="29" t="e">
        <f t="shared" si="6"/>
        <v>#DIV/0!</v>
      </c>
      <c r="N19" s="29"/>
      <c r="O19" s="29"/>
      <c r="P19" s="27"/>
      <c r="Q19" s="27"/>
      <c r="R19" s="27"/>
      <c r="S19" s="29"/>
      <c r="T19" s="27" t="e">
        <f t="shared" si="7"/>
        <v>#DIV/0!</v>
      </c>
      <c r="U19" s="29" t="e">
        <f t="shared" si="8"/>
        <v>#DIV/0!</v>
      </c>
      <c r="V19" s="29"/>
      <c r="W19" s="27"/>
      <c r="X19" s="27"/>
      <c r="Y19" s="27" t="e">
        <f t="shared" si="9"/>
        <v>#DIV/0!</v>
      </c>
      <c r="Z19" s="29" t="e">
        <f t="shared" si="10"/>
        <v>#DIV/0!</v>
      </c>
      <c r="AA19" s="27"/>
      <c r="AB19" s="29"/>
      <c r="AC19" s="27"/>
      <c r="AD19" s="27" t="e">
        <f t="shared" si="11"/>
        <v>#DIV/0!</v>
      </c>
      <c r="AE19" s="29" t="e">
        <f t="shared" si="12"/>
        <v>#DIV/0!</v>
      </c>
      <c r="AF19" s="29"/>
      <c r="AG19" s="29"/>
      <c r="AH19" s="27"/>
      <c r="AI19" s="27" t="e">
        <f t="shared" si="13"/>
        <v>#DIV/0!</v>
      </c>
      <c r="AJ19" s="29" t="e">
        <f t="shared" si="14"/>
        <v>#DIV/0!</v>
      </c>
      <c r="AK19" s="29"/>
      <c r="AL19" s="29"/>
      <c r="AM19" s="27"/>
      <c r="AN19" s="27" t="e">
        <f t="shared" si="15"/>
        <v>#DIV/0!</v>
      </c>
      <c r="AO19" s="29" t="e">
        <f t="shared" si="16"/>
        <v>#DIV/0!</v>
      </c>
      <c r="AP19" s="29"/>
      <c r="AQ19" s="29"/>
      <c r="AR19" s="29"/>
      <c r="AS19" s="27" t="e">
        <f t="shared" si="17"/>
        <v>#DIV/0!</v>
      </c>
      <c r="AT19" s="29" t="e">
        <f t="shared" si="18"/>
        <v>#DIV/0!</v>
      </c>
      <c r="AU19" s="27"/>
      <c r="AV19" s="27"/>
      <c r="AW19" s="27"/>
      <c r="AX19" s="27"/>
      <c r="AY19" s="27"/>
      <c r="AZ19" s="27"/>
      <c r="BA19" s="27"/>
      <c r="BB19" s="29"/>
      <c r="BC19" s="29"/>
      <c r="BD19" s="27"/>
      <c r="BE19" s="27" t="e">
        <f t="shared" si="19"/>
        <v>#DIV/0!</v>
      </c>
      <c r="BF19" s="29" t="e">
        <f t="shared" si="20"/>
        <v>#DIV/0!</v>
      </c>
      <c r="BG19" s="29"/>
      <c r="BH19" s="29"/>
      <c r="BI19" s="27"/>
      <c r="BJ19" s="27" t="e">
        <f t="shared" si="21"/>
        <v>#DIV/0!</v>
      </c>
      <c r="BK19" s="29" t="e">
        <f t="shared" si="22"/>
        <v>#DIV/0!</v>
      </c>
      <c r="BL19" s="29">
        <f>I19</f>
        <v>0</v>
      </c>
      <c r="BM19" s="29"/>
      <c r="BN19" s="29">
        <f>BL19-BM19</f>
        <v>0</v>
      </c>
      <c r="BO19" s="29"/>
      <c r="BP19" s="29" t="e">
        <f t="shared" si="25"/>
        <v>#DIV/0!</v>
      </c>
      <c r="BQ19" s="29"/>
      <c r="BR19" s="29" t="e">
        <f t="shared" si="26"/>
        <v>#DIV/0!</v>
      </c>
      <c r="BS19" s="29">
        <f t="shared" si="28"/>
        <v>0</v>
      </c>
      <c r="BT19" s="29"/>
      <c r="BU19" s="29" t="e">
        <f t="shared" si="27"/>
        <v>#DIV/0!</v>
      </c>
      <c r="BV19" s="29"/>
      <c r="BW19" s="29"/>
      <c r="BX19" s="29"/>
      <c r="BY19" s="29"/>
      <c r="BZ19" s="29"/>
    </row>
    <row r="20" spans="1:107" s="5" customFormat="1" ht="37.5" customHeight="1" x14ac:dyDescent="0.2">
      <c r="A20" s="6">
        <v>13</v>
      </c>
      <c r="B20" s="7" t="s">
        <v>16</v>
      </c>
      <c r="C20" s="32"/>
      <c r="D20" s="32"/>
      <c r="E20" s="34"/>
      <c r="F20" s="27" t="e">
        <f t="shared" si="0"/>
        <v>#DIV/0!</v>
      </c>
      <c r="G20" s="29" t="e">
        <f t="shared" si="1"/>
        <v>#DIV/0!</v>
      </c>
      <c r="H20" s="29">
        <f t="shared" si="2"/>
        <v>0</v>
      </c>
      <c r="I20" s="29">
        <f t="shared" ref="I20:I23" si="29">O20+W20+AB20+AG20+AL20+AQ20+AU20+AX20+BC20+BH20</f>
        <v>0</v>
      </c>
      <c r="J20" s="29"/>
      <c r="K20" s="27">
        <f t="shared" si="4"/>
        <v>0</v>
      </c>
      <c r="L20" s="27" t="e">
        <f t="shared" si="5"/>
        <v>#DIV/0!</v>
      </c>
      <c r="M20" s="29" t="e">
        <f t="shared" si="6"/>
        <v>#DIV/0!</v>
      </c>
      <c r="N20" s="29"/>
      <c r="O20" s="29"/>
      <c r="P20" s="27"/>
      <c r="Q20" s="27"/>
      <c r="R20" s="27"/>
      <c r="S20" s="29"/>
      <c r="T20" s="27" t="e">
        <f t="shared" si="7"/>
        <v>#DIV/0!</v>
      </c>
      <c r="U20" s="29" t="e">
        <f t="shared" si="8"/>
        <v>#DIV/0!</v>
      </c>
      <c r="V20" s="29"/>
      <c r="W20" s="27"/>
      <c r="X20" s="27"/>
      <c r="Y20" s="27" t="e">
        <f t="shared" si="9"/>
        <v>#DIV/0!</v>
      </c>
      <c r="Z20" s="29" t="e">
        <f t="shared" si="10"/>
        <v>#DIV/0!</v>
      </c>
      <c r="AA20" s="27"/>
      <c r="AB20" s="29"/>
      <c r="AC20" s="27"/>
      <c r="AD20" s="27" t="e">
        <f t="shared" si="11"/>
        <v>#DIV/0!</v>
      </c>
      <c r="AE20" s="29" t="e">
        <f t="shared" si="12"/>
        <v>#DIV/0!</v>
      </c>
      <c r="AF20" s="29"/>
      <c r="AG20" s="29"/>
      <c r="AH20" s="27"/>
      <c r="AI20" s="27" t="e">
        <f t="shared" si="13"/>
        <v>#DIV/0!</v>
      </c>
      <c r="AJ20" s="29" t="e">
        <f t="shared" si="14"/>
        <v>#DIV/0!</v>
      </c>
      <c r="AK20" s="29"/>
      <c r="AL20" s="29"/>
      <c r="AM20" s="27"/>
      <c r="AN20" s="27" t="e">
        <f t="shared" si="15"/>
        <v>#DIV/0!</v>
      </c>
      <c r="AO20" s="29" t="e">
        <f t="shared" si="16"/>
        <v>#DIV/0!</v>
      </c>
      <c r="AP20" s="29"/>
      <c r="AQ20" s="29"/>
      <c r="AR20" s="29"/>
      <c r="AS20" s="27" t="e">
        <f t="shared" si="17"/>
        <v>#DIV/0!</v>
      </c>
      <c r="AT20" s="29" t="e">
        <f t="shared" si="18"/>
        <v>#DIV/0!</v>
      </c>
      <c r="AU20" s="27"/>
      <c r="AV20" s="27"/>
      <c r="AW20" s="27"/>
      <c r="AX20" s="27"/>
      <c r="AY20" s="27"/>
      <c r="AZ20" s="27"/>
      <c r="BA20" s="27"/>
      <c r="BB20" s="29"/>
      <c r="BC20" s="29"/>
      <c r="BD20" s="27"/>
      <c r="BE20" s="27" t="e">
        <f t="shared" si="19"/>
        <v>#DIV/0!</v>
      </c>
      <c r="BF20" s="29" t="e">
        <f t="shared" si="20"/>
        <v>#DIV/0!</v>
      </c>
      <c r="BG20" s="29"/>
      <c r="BH20" s="29"/>
      <c r="BI20" s="27"/>
      <c r="BJ20" s="27" t="e">
        <f t="shared" si="21"/>
        <v>#DIV/0!</v>
      </c>
      <c r="BK20" s="29" t="e">
        <f t="shared" si="22"/>
        <v>#DIV/0!</v>
      </c>
      <c r="BL20" s="29">
        <f t="shared" si="23"/>
        <v>0</v>
      </c>
      <c r="BM20" s="29"/>
      <c r="BN20" s="29">
        <f t="shared" si="24"/>
        <v>0</v>
      </c>
      <c r="BO20" s="29"/>
      <c r="BP20" s="29" t="e">
        <f t="shared" si="25"/>
        <v>#DIV/0!</v>
      </c>
      <c r="BQ20" s="29"/>
      <c r="BR20" s="29" t="e">
        <f t="shared" si="26"/>
        <v>#DIV/0!</v>
      </c>
      <c r="BS20" s="29">
        <f t="shared" ref="BS20:BS23" si="30">BQ20+BM20</f>
        <v>0</v>
      </c>
      <c r="BT20" s="29"/>
      <c r="BU20" s="29" t="e">
        <f t="shared" si="27"/>
        <v>#DIV/0!</v>
      </c>
      <c r="BV20" s="29"/>
      <c r="BW20" s="29"/>
      <c r="BX20" s="29"/>
      <c r="BY20" s="29"/>
      <c r="BZ20" s="29"/>
      <c r="DC20" s="5">
        <v>184</v>
      </c>
    </row>
    <row r="21" spans="1:107" s="5" customFormat="1" ht="54" customHeight="1" x14ac:dyDescent="0.2">
      <c r="A21" s="6">
        <v>14</v>
      </c>
      <c r="B21" s="9" t="s">
        <v>17</v>
      </c>
      <c r="C21" s="32"/>
      <c r="D21" s="32"/>
      <c r="E21" s="34"/>
      <c r="F21" s="27" t="e">
        <f t="shared" si="0"/>
        <v>#DIV/0!</v>
      </c>
      <c r="G21" s="29" t="e">
        <f t="shared" si="1"/>
        <v>#DIV/0!</v>
      </c>
      <c r="H21" s="29">
        <f t="shared" si="2"/>
        <v>250</v>
      </c>
      <c r="I21" s="29">
        <f t="shared" si="29"/>
        <v>2</v>
      </c>
      <c r="J21" s="29"/>
      <c r="K21" s="27">
        <f t="shared" si="4"/>
        <v>14.22</v>
      </c>
      <c r="L21" s="27">
        <f t="shared" si="5"/>
        <v>71.100000000000009</v>
      </c>
      <c r="M21" s="29">
        <f t="shared" si="6"/>
        <v>0.8</v>
      </c>
      <c r="N21" s="29"/>
      <c r="O21" s="29"/>
      <c r="P21" s="27"/>
      <c r="Q21" s="27"/>
      <c r="R21" s="27"/>
      <c r="S21" s="29"/>
      <c r="T21" s="27" t="e">
        <f t="shared" si="7"/>
        <v>#DIV/0!</v>
      </c>
      <c r="U21" s="29" t="e">
        <f t="shared" si="8"/>
        <v>#DIV/0!</v>
      </c>
      <c r="V21" s="29"/>
      <c r="W21" s="27"/>
      <c r="X21" s="27"/>
      <c r="Y21" s="27" t="e">
        <f t="shared" si="9"/>
        <v>#DIV/0!</v>
      </c>
      <c r="Z21" s="29" t="e">
        <f t="shared" si="10"/>
        <v>#DIV/0!</v>
      </c>
      <c r="AA21" s="27"/>
      <c r="AB21" s="29"/>
      <c r="AC21" s="27"/>
      <c r="AD21" s="27" t="e">
        <f t="shared" si="11"/>
        <v>#DIV/0!</v>
      </c>
      <c r="AE21" s="29" t="e">
        <f t="shared" si="12"/>
        <v>#DIV/0!</v>
      </c>
      <c r="AF21" s="29">
        <v>200</v>
      </c>
      <c r="AG21" s="29"/>
      <c r="AH21" s="27"/>
      <c r="AI21" s="27" t="e">
        <f t="shared" si="13"/>
        <v>#DIV/0!</v>
      </c>
      <c r="AJ21" s="29">
        <f t="shared" si="14"/>
        <v>0</v>
      </c>
      <c r="AK21" s="29"/>
      <c r="AL21" s="29"/>
      <c r="AM21" s="27"/>
      <c r="AN21" s="27" t="e">
        <f t="shared" si="15"/>
        <v>#DIV/0!</v>
      </c>
      <c r="AO21" s="29" t="e">
        <f t="shared" si="16"/>
        <v>#DIV/0!</v>
      </c>
      <c r="AP21" s="29">
        <v>50</v>
      </c>
      <c r="AQ21" s="29">
        <v>2</v>
      </c>
      <c r="AR21" s="29">
        <v>14.22</v>
      </c>
      <c r="AS21" s="27">
        <f t="shared" si="17"/>
        <v>71.100000000000009</v>
      </c>
      <c r="AT21" s="29">
        <f t="shared" si="18"/>
        <v>4</v>
      </c>
      <c r="AU21" s="27"/>
      <c r="AV21" s="27"/>
      <c r="AW21" s="27"/>
      <c r="AX21" s="27"/>
      <c r="AY21" s="27"/>
      <c r="AZ21" s="27"/>
      <c r="BA21" s="27"/>
      <c r="BB21" s="29"/>
      <c r="BC21" s="29"/>
      <c r="BD21" s="27"/>
      <c r="BE21" s="27" t="e">
        <f t="shared" si="19"/>
        <v>#DIV/0!</v>
      </c>
      <c r="BF21" s="29" t="e">
        <f t="shared" si="20"/>
        <v>#DIV/0!</v>
      </c>
      <c r="BG21" s="29"/>
      <c r="BH21" s="29"/>
      <c r="BI21" s="27"/>
      <c r="BJ21" s="27" t="e">
        <f t="shared" si="21"/>
        <v>#DIV/0!</v>
      </c>
      <c r="BK21" s="29" t="e">
        <f t="shared" si="22"/>
        <v>#DIV/0!</v>
      </c>
      <c r="BL21" s="29">
        <f t="shared" si="23"/>
        <v>2</v>
      </c>
      <c r="BM21" s="29"/>
      <c r="BN21" s="29">
        <f t="shared" si="24"/>
        <v>2</v>
      </c>
      <c r="BO21" s="29"/>
      <c r="BP21" s="29">
        <f t="shared" si="25"/>
        <v>0</v>
      </c>
      <c r="BQ21" s="29"/>
      <c r="BR21" s="29" t="e">
        <f t="shared" si="26"/>
        <v>#DIV/0!</v>
      </c>
      <c r="BS21" s="29">
        <f t="shared" si="30"/>
        <v>0</v>
      </c>
      <c r="BT21" s="29"/>
      <c r="BU21" s="29">
        <f t="shared" si="27"/>
        <v>0</v>
      </c>
      <c r="BV21" s="29"/>
      <c r="BW21" s="29"/>
      <c r="BX21" s="29"/>
      <c r="BY21" s="29"/>
      <c r="BZ21" s="29"/>
    </row>
    <row r="22" spans="1:107" s="5" customFormat="1" ht="23.25" customHeight="1" x14ac:dyDescent="0.2">
      <c r="A22" s="10">
        <v>15</v>
      </c>
      <c r="B22" s="11" t="s">
        <v>18</v>
      </c>
      <c r="C22" s="31"/>
      <c r="D22" s="31"/>
      <c r="E22" s="33"/>
      <c r="F22" s="27" t="e">
        <f t="shared" si="0"/>
        <v>#DIV/0!</v>
      </c>
      <c r="G22" s="29" t="e">
        <f t="shared" si="1"/>
        <v>#DIV/0!</v>
      </c>
      <c r="H22" s="29">
        <f t="shared" si="2"/>
        <v>0</v>
      </c>
      <c r="I22" s="29">
        <f t="shared" si="29"/>
        <v>0</v>
      </c>
      <c r="J22" s="29"/>
      <c r="K22" s="27">
        <f t="shared" ref="K22:K23" si="31">P22+X22+AC22+AH22+AM22+AR22+AV22+AY22+BD22+BI22</f>
        <v>0</v>
      </c>
      <c r="L22" s="27" t="e">
        <f t="shared" si="5"/>
        <v>#DIV/0!</v>
      </c>
      <c r="M22" s="29" t="e">
        <f t="shared" si="6"/>
        <v>#DIV/0!</v>
      </c>
      <c r="N22" s="29"/>
      <c r="O22" s="29"/>
      <c r="P22" s="27"/>
      <c r="Q22" s="27"/>
      <c r="R22" s="27"/>
      <c r="S22" s="29"/>
      <c r="T22" s="27" t="e">
        <f t="shared" si="7"/>
        <v>#DIV/0!</v>
      </c>
      <c r="U22" s="29" t="e">
        <f t="shared" si="8"/>
        <v>#DIV/0!</v>
      </c>
      <c r="V22" s="29"/>
      <c r="W22" s="27"/>
      <c r="X22" s="27"/>
      <c r="Y22" s="27" t="e">
        <f t="shared" si="9"/>
        <v>#DIV/0!</v>
      </c>
      <c r="Z22" s="29" t="e">
        <f t="shared" si="10"/>
        <v>#DIV/0!</v>
      </c>
      <c r="AA22" s="27"/>
      <c r="AB22" s="29"/>
      <c r="AC22" s="27"/>
      <c r="AD22" s="27" t="e">
        <f t="shared" si="11"/>
        <v>#DIV/0!</v>
      </c>
      <c r="AE22" s="29" t="e">
        <f t="shared" si="12"/>
        <v>#DIV/0!</v>
      </c>
      <c r="AF22" s="29"/>
      <c r="AG22" s="29"/>
      <c r="AH22" s="27"/>
      <c r="AI22" s="27" t="e">
        <f t="shared" si="13"/>
        <v>#DIV/0!</v>
      </c>
      <c r="AJ22" s="29" t="e">
        <f t="shared" si="14"/>
        <v>#DIV/0!</v>
      </c>
      <c r="AK22" s="29"/>
      <c r="AL22" s="29"/>
      <c r="AM22" s="27"/>
      <c r="AN22" s="27" t="e">
        <f t="shared" si="15"/>
        <v>#DIV/0!</v>
      </c>
      <c r="AO22" s="29" t="e">
        <f t="shared" si="16"/>
        <v>#DIV/0!</v>
      </c>
      <c r="AP22" s="29"/>
      <c r="AQ22" s="29"/>
      <c r="AR22" s="29"/>
      <c r="AS22" s="27" t="e">
        <f t="shared" si="17"/>
        <v>#DIV/0!</v>
      </c>
      <c r="AT22" s="29" t="e">
        <f t="shared" si="18"/>
        <v>#DIV/0!</v>
      </c>
      <c r="AU22" s="27"/>
      <c r="AV22" s="27"/>
      <c r="AW22" s="27"/>
      <c r="AX22" s="27"/>
      <c r="AY22" s="27"/>
      <c r="AZ22" s="27"/>
      <c r="BA22" s="27"/>
      <c r="BB22" s="29"/>
      <c r="BC22" s="29"/>
      <c r="BD22" s="27"/>
      <c r="BE22" s="27" t="e">
        <f t="shared" si="19"/>
        <v>#DIV/0!</v>
      </c>
      <c r="BF22" s="29" t="e">
        <f t="shared" si="20"/>
        <v>#DIV/0!</v>
      </c>
      <c r="BG22" s="29"/>
      <c r="BH22" s="29"/>
      <c r="BI22" s="27"/>
      <c r="BJ22" s="27" t="e">
        <f t="shared" si="21"/>
        <v>#DIV/0!</v>
      </c>
      <c r="BK22" s="29" t="e">
        <f t="shared" si="22"/>
        <v>#DIV/0!</v>
      </c>
      <c r="BL22" s="29">
        <f t="shared" si="23"/>
        <v>0</v>
      </c>
      <c r="BM22" s="29"/>
      <c r="BN22" s="29">
        <f t="shared" si="24"/>
        <v>0</v>
      </c>
      <c r="BO22" s="29"/>
      <c r="BP22" s="29" t="e">
        <f t="shared" si="25"/>
        <v>#DIV/0!</v>
      </c>
      <c r="BQ22" s="29"/>
      <c r="BR22" s="29" t="e">
        <f t="shared" si="26"/>
        <v>#DIV/0!</v>
      </c>
      <c r="BS22" s="29">
        <f t="shared" si="30"/>
        <v>0</v>
      </c>
      <c r="BT22" s="29"/>
      <c r="BU22" s="29" t="e">
        <f t="shared" si="27"/>
        <v>#DIV/0!</v>
      </c>
      <c r="BV22" s="29"/>
      <c r="BW22" s="29"/>
      <c r="BX22" s="29"/>
      <c r="BY22" s="29"/>
      <c r="BZ22" s="29"/>
    </row>
    <row r="23" spans="1:107" s="5" customFormat="1" ht="29.25" customHeight="1" x14ac:dyDescent="0.2">
      <c r="A23" s="10">
        <v>16</v>
      </c>
      <c r="B23" s="12" t="s">
        <v>19</v>
      </c>
      <c r="C23" s="26"/>
      <c r="D23" s="26"/>
      <c r="E23" s="26"/>
      <c r="F23" s="27" t="e">
        <f t="shared" si="0"/>
        <v>#DIV/0!</v>
      </c>
      <c r="G23" s="29" t="e">
        <f t="shared" si="1"/>
        <v>#DIV/0!</v>
      </c>
      <c r="H23" s="29">
        <f t="shared" si="2"/>
        <v>35</v>
      </c>
      <c r="I23" s="29">
        <f t="shared" si="29"/>
        <v>0</v>
      </c>
      <c r="J23" s="29"/>
      <c r="K23" s="27">
        <f t="shared" si="31"/>
        <v>0</v>
      </c>
      <c r="L23" s="27" t="e">
        <f t="shared" si="5"/>
        <v>#DIV/0!</v>
      </c>
      <c r="M23" s="29">
        <f t="shared" si="6"/>
        <v>0</v>
      </c>
      <c r="N23" s="29"/>
      <c r="O23" s="29"/>
      <c r="P23" s="27"/>
      <c r="Q23" s="27"/>
      <c r="R23" s="27"/>
      <c r="S23" s="29"/>
      <c r="T23" s="27" t="e">
        <f t="shared" si="7"/>
        <v>#DIV/0!</v>
      </c>
      <c r="U23" s="29" t="e">
        <f t="shared" si="8"/>
        <v>#DIV/0!</v>
      </c>
      <c r="V23" s="29"/>
      <c r="W23" s="27"/>
      <c r="X23" s="27"/>
      <c r="Y23" s="27" t="e">
        <f t="shared" si="9"/>
        <v>#DIV/0!</v>
      </c>
      <c r="Z23" s="29" t="e">
        <f t="shared" si="10"/>
        <v>#DIV/0!</v>
      </c>
      <c r="AA23" s="27"/>
      <c r="AB23" s="27"/>
      <c r="AC23" s="27"/>
      <c r="AD23" s="27" t="e">
        <f t="shared" si="11"/>
        <v>#DIV/0!</v>
      </c>
      <c r="AE23" s="29" t="e">
        <f t="shared" si="12"/>
        <v>#DIV/0!</v>
      </c>
      <c r="AF23" s="29"/>
      <c r="AG23" s="29"/>
      <c r="AH23" s="27"/>
      <c r="AI23" s="27" t="e">
        <f t="shared" si="13"/>
        <v>#DIV/0!</v>
      </c>
      <c r="AJ23" s="29" t="e">
        <f t="shared" si="14"/>
        <v>#DIV/0!</v>
      </c>
      <c r="AK23" s="29"/>
      <c r="AL23" s="29"/>
      <c r="AM23" s="27"/>
      <c r="AN23" s="27" t="e">
        <f t="shared" si="15"/>
        <v>#DIV/0!</v>
      </c>
      <c r="AO23" s="29" t="e">
        <f t="shared" si="16"/>
        <v>#DIV/0!</v>
      </c>
      <c r="AP23" s="29"/>
      <c r="AQ23" s="29"/>
      <c r="AR23" s="29"/>
      <c r="AS23" s="27" t="e">
        <f t="shared" si="17"/>
        <v>#DIV/0!</v>
      </c>
      <c r="AT23" s="29" t="e">
        <f t="shared" si="18"/>
        <v>#DIV/0!</v>
      </c>
      <c r="AU23" s="27"/>
      <c r="AV23" s="27"/>
      <c r="AW23" s="27"/>
      <c r="AX23" s="27"/>
      <c r="AY23" s="27"/>
      <c r="AZ23" s="27"/>
      <c r="BA23" s="27"/>
      <c r="BB23" s="29">
        <v>35</v>
      </c>
      <c r="BC23" s="29"/>
      <c r="BD23" s="27"/>
      <c r="BE23" s="27" t="e">
        <f t="shared" si="19"/>
        <v>#DIV/0!</v>
      </c>
      <c r="BF23" s="29">
        <f t="shared" si="20"/>
        <v>0</v>
      </c>
      <c r="BG23" s="29"/>
      <c r="BH23" s="29"/>
      <c r="BI23" s="27"/>
      <c r="BJ23" s="27" t="e">
        <f t="shared" si="21"/>
        <v>#DIV/0!</v>
      </c>
      <c r="BK23" s="29" t="e">
        <f t="shared" si="22"/>
        <v>#DIV/0!</v>
      </c>
      <c r="BL23" s="29">
        <f t="shared" si="23"/>
        <v>0</v>
      </c>
      <c r="BM23" s="29"/>
      <c r="BN23" s="29">
        <f t="shared" si="24"/>
        <v>0</v>
      </c>
      <c r="BO23" s="29"/>
      <c r="BP23" s="29" t="e">
        <f t="shared" si="25"/>
        <v>#DIV/0!</v>
      </c>
      <c r="BQ23" s="29"/>
      <c r="BR23" s="29" t="e">
        <f t="shared" si="26"/>
        <v>#DIV/0!</v>
      </c>
      <c r="BS23" s="29">
        <f t="shared" si="30"/>
        <v>0</v>
      </c>
      <c r="BT23" s="29"/>
      <c r="BU23" s="29" t="e">
        <f t="shared" si="27"/>
        <v>#DIV/0!</v>
      </c>
      <c r="BV23" s="29"/>
      <c r="BW23" s="29"/>
      <c r="BX23" s="29"/>
      <c r="BY23" s="29"/>
      <c r="BZ23" s="29"/>
    </row>
    <row r="24" spans="1:107" s="13" customFormat="1" ht="21.95" customHeight="1" x14ac:dyDescent="0.2">
      <c r="A24" s="14"/>
      <c r="B24" s="11" t="s">
        <v>20</v>
      </c>
      <c r="C24" s="8">
        <f t="shared" ref="C24:D24" si="32">SUM(C9:C23)</f>
        <v>4860</v>
      </c>
      <c r="D24" s="8">
        <f t="shared" si="32"/>
        <v>1008</v>
      </c>
      <c r="E24" s="8">
        <f t="shared" ref="E24" si="33">SUM(E9:E23)</f>
        <v>2740.8199999999997</v>
      </c>
      <c r="F24" s="27">
        <f t="shared" si="0"/>
        <v>27.1906746031746</v>
      </c>
      <c r="G24" s="29">
        <f t="shared" si="1"/>
        <v>20.74074074074074</v>
      </c>
      <c r="H24" s="29">
        <f>SUM(H9:H23)</f>
        <v>15136</v>
      </c>
      <c r="I24" s="29">
        <f>SUM(I9:I23)</f>
        <v>2596</v>
      </c>
      <c r="J24" s="29">
        <f>SUM(J9:J23)</f>
        <v>162</v>
      </c>
      <c r="K24" s="27">
        <f>P24+X24+AC24+AH24+AM24+AR24+AV24+AY24+BD24+BI24</f>
        <v>9455.39</v>
      </c>
      <c r="L24" s="27">
        <f t="shared" si="5"/>
        <v>36.422919876733431</v>
      </c>
      <c r="M24" s="29">
        <f t="shared" si="6"/>
        <v>17.151162790697676</v>
      </c>
      <c r="N24" s="29">
        <f t="shared" ref="N24:S24" si="34">SUM(N9:N23)</f>
        <v>2175</v>
      </c>
      <c r="O24" s="29">
        <f t="shared" si="34"/>
        <v>2175</v>
      </c>
      <c r="P24" s="27">
        <f t="shared" si="34"/>
        <v>7751.17</v>
      </c>
      <c r="Q24" s="29">
        <f t="shared" si="34"/>
        <v>0</v>
      </c>
      <c r="R24" s="29">
        <f t="shared" si="34"/>
        <v>400</v>
      </c>
      <c r="S24" s="29">
        <f t="shared" si="34"/>
        <v>400</v>
      </c>
      <c r="T24" s="27">
        <f t="shared" si="7"/>
        <v>35.637563218390802</v>
      </c>
      <c r="U24" s="29">
        <f t="shared" si="8"/>
        <v>100</v>
      </c>
      <c r="V24" s="29">
        <f>SUM(V9:V23)</f>
        <v>2331</v>
      </c>
      <c r="W24" s="29">
        <f t="shared" ref="W24:BI24" si="35">SUM(W9:W23)</f>
        <v>0</v>
      </c>
      <c r="X24" s="29">
        <f t="shared" si="35"/>
        <v>0</v>
      </c>
      <c r="Y24" s="27" t="e">
        <f t="shared" si="9"/>
        <v>#DIV/0!</v>
      </c>
      <c r="Z24" s="29">
        <f t="shared" si="10"/>
        <v>0</v>
      </c>
      <c r="AA24" s="29">
        <f t="shared" si="35"/>
        <v>1508</v>
      </c>
      <c r="AB24" s="29">
        <f t="shared" si="35"/>
        <v>0</v>
      </c>
      <c r="AC24" s="29">
        <f t="shared" si="35"/>
        <v>0</v>
      </c>
      <c r="AD24" s="27" t="e">
        <f t="shared" si="11"/>
        <v>#DIV/0!</v>
      </c>
      <c r="AE24" s="29">
        <f t="shared" si="12"/>
        <v>0</v>
      </c>
      <c r="AF24" s="29">
        <f t="shared" si="35"/>
        <v>6048</v>
      </c>
      <c r="AG24" s="29">
        <f t="shared" si="35"/>
        <v>40</v>
      </c>
      <c r="AH24" s="29">
        <f t="shared" si="35"/>
        <v>80</v>
      </c>
      <c r="AI24" s="27">
        <f t="shared" si="13"/>
        <v>20</v>
      </c>
      <c r="AJ24" s="29">
        <f t="shared" si="14"/>
        <v>0.66137566137566139</v>
      </c>
      <c r="AK24" s="29">
        <f t="shared" si="35"/>
        <v>36</v>
      </c>
      <c r="AL24" s="29">
        <f t="shared" si="35"/>
        <v>0</v>
      </c>
      <c r="AM24" s="29">
        <f t="shared" si="35"/>
        <v>0</v>
      </c>
      <c r="AN24" s="29" t="e">
        <f t="shared" si="35"/>
        <v>#DIV/0!</v>
      </c>
      <c r="AO24" s="29">
        <f t="shared" si="16"/>
        <v>0</v>
      </c>
      <c r="AP24" s="29">
        <f t="shared" si="35"/>
        <v>1417</v>
      </c>
      <c r="AQ24" s="29">
        <f t="shared" si="35"/>
        <v>381</v>
      </c>
      <c r="AR24" s="29">
        <f t="shared" si="35"/>
        <v>1624.22</v>
      </c>
      <c r="AS24" s="27">
        <f t="shared" si="17"/>
        <v>42.630446194225726</v>
      </c>
      <c r="AT24" s="29">
        <f t="shared" si="18"/>
        <v>26.887791107974596</v>
      </c>
      <c r="AU24" s="29">
        <f t="shared" si="35"/>
        <v>0</v>
      </c>
      <c r="AV24" s="29">
        <f t="shared" si="35"/>
        <v>0</v>
      </c>
      <c r="AW24" s="29">
        <f t="shared" si="35"/>
        <v>0</v>
      </c>
      <c r="AX24" s="29">
        <f t="shared" si="35"/>
        <v>0</v>
      </c>
      <c r="AY24" s="29">
        <f t="shared" si="35"/>
        <v>0</v>
      </c>
      <c r="AZ24" s="29">
        <f t="shared" si="35"/>
        <v>0</v>
      </c>
      <c r="BA24" s="29">
        <f t="shared" si="35"/>
        <v>0</v>
      </c>
      <c r="BB24" s="29">
        <f t="shared" si="35"/>
        <v>1177</v>
      </c>
      <c r="BC24" s="29">
        <f t="shared" si="35"/>
        <v>0</v>
      </c>
      <c r="BD24" s="29">
        <f t="shared" si="35"/>
        <v>0</v>
      </c>
      <c r="BE24" s="27" t="e">
        <f t="shared" si="19"/>
        <v>#DIV/0!</v>
      </c>
      <c r="BF24" s="29">
        <f t="shared" si="20"/>
        <v>0</v>
      </c>
      <c r="BG24" s="29">
        <f t="shared" si="35"/>
        <v>444</v>
      </c>
      <c r="BH24" s="29">
        <f t="shared" si="35"/>
        <v>0</v>
      </c>
      <c r="BI24" s="29">
        <f t="shared" si="35"/>
        <v>0</v>
      </c>
      <c r="BJ24" s="27" t="e">
        <f t="shared" si="21"/>
        <v>#DIV/0!</v>
      </c>
      <c r="BK24" s="29">
        <f t="shared" si="22"/>
        <v>0</v>
      </c>
      <c r="BL24" s="29">
        <f t="shared" si="23"/>
        <v>2596</v>
      </c>
      <c r="BM24" s="29">
        <f>SUM(BM9:BM23)</f>
        <v>142</v>
      </c>
      <c r="BN24" s="29">
        <f>SUM(BN9:BN23)</f>
        <v>2454</v>
      </c>
      <c r="BO24" s="29">
        <f>SUM(BO9:BO23)</f>
        <v>1515</v>
      </c>
      <c r="BP24" s="29">
        <f t="shared" si="25"/>
        <v>58.359013867488443</v>
      </c>
      <c r="BQ24" s="29">
        <f>SUM(BQ9:BQ23)</f>
        <v>1011</v>
      </c>
      <c r="BR24" s="29">
        <f t="shared" si="26"/>
        <v>66.732673267326732</v>
      </c>
      <c r="BS24" s="29">
        <f>SUM(BS9:BS23)</f>
        <v>1153</v>
      </c>
      <c r="BT24" s="29">
        <f>SUM(BT9:BT23)</f>
        <v>0</v>
      </c>
      <c r="BU24" s="29">
        <f t="shared" si="27"/>
        <v>44.414483821263481</v>
      </c>
      <c r="BV24" s="29">
        <f t="shared" ref="BV24:BZ24" si="36">SUM(BV9:BV23)</f>
        <v>948</v>
      </c>
      <c r="BW24" s="29">
        <f t="shared" si="36"/>
        <v>50</v>
      </c>
      <c r="BX24" s="29">
        <f t="shared" si="36"/>
        <v>10</v>
      </c>
      <c r="BY24" s="29">
        <f t="shared" si="36"/>
        <v>0</v>
      </c>
      <c r="BZ24" s="29">
        <f t="shared" si="36"/>
        <v>0</v>
      </c>
    </row>
    <row r="25" spans="1:107" s="13" customFormat="1" ht="21.95" hidden="1" customHeight="1" x14ac:dyDescent="0.2">
      <c r="A25" s="15"/>
      <c r="B25" s="16"/>
      <c r="C25" s="16"/>
      <c r="D25" s="16"/>
      <c r="E25" s="16"/>
      <c r="F25" s="16"/>
      <c r="G25" s="25" t="e">
        <f t="shared" si="1"/>
        <v>#DIV/0!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27" t="e">
        <f t="shared" si="7"/>
        <v>#DIV/0!</v>
      </c>
      <c r="U25" s="27" t="e">
        <f t="shared" si="8"/>
        <v>#DIV/0!</v>
      </c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35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107" s="13" customFormat="1" ht="78" hidden="1" customHeight="1" x14ac:dyDescent="0.2">
      <c r="A26" s="15"/>
      <c r="B26" s="16"/>
      <c r="C26" s="16"/>
      <c r="D26" s="16"/>
      <c r="E26" s="16"/>
      <c r="F26" s="16"/>
      <c r="G26" s="25" t="e">
        <f t="shared" si="1"/>
        <v>#DIV/0!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27" t="e">
        <f t="shared" si="7"/>
        <v>#DIV/0!</v>
      </c>
      <c r="U26" s="27" t="e">
        <f t="shared" si="8"/>
        <v>#DIV/0!</v>
      </c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35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107" s="17" customFormat="1" ht="25.5" customHeight="1" x14ac:dyDescent="0.2">
      <c r="A27" s="18"/>
      <c r="B27" s="19"/>
      <c r="C27" s="19"/>
      <c r="D27" s="19">
        <f>D24-D28</f>
        <v>355</v>
      </c>
      <c r="E27" s="19"/>
      <c r="F27" s="19"/>
      <c r="G27" s="19"/>
      <c r="H27" s="19"/>
      <c r="I27" s="19">
        <f>I24-I28</f>
        <v>162</v>
      </c>
      <c r="J27" s="19"/>
      <c r="K27" s="19"/>
      <c r="L27" s="19"/>
      <c r="M27" s="19"/>
      <c r="N27" s="19"/>
      <c r="O27" s="19">
        <f>O24-O28</f>
        <v>0</v>
      </c>
      <c r="P27" s="19">
        <f>P24-P28</f>
        <v>-2.9999999999745341E-2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>
        <f>AG24-AG28</f>
        <v>0</v>
      </c>
      <c r="AH27" s="19">
        <f>AH24-AH28</f>
        <v>0</v>
      </c>
      <c r="AI27" s="19"/>
      <c r="AJ27" s="19"/>
      <c r="AK27" s="19"/>
      <c r="AL27" s="19"/>
      <c r="AM27" s="19"/>
      <c r="AN27" s="19"/>
      <c r="AO27" s="19"/>
      <c r="AP27" s="19"/>
      <c r="AQ27" s="19">
        <f>AQ24-AQ28</f>
        <v>162</v>
      </c>
      <c r="AR27" s="19">
        <f>AR24-AR28</f>
        <v>792.22</v>
      </c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>
        <f>BM24-BM28</f>
        <v>0</v>
      </c>
      <c r="BN27" s="19">
        <f>BN24-BN28</f>
        <v>162</v>
      </c>
      <c r="BO27" s="19"/>
      <c r="BP27" s="19"/>
      <c r="BQ27" s="19"/>
      <c r="BR27" s="19"/>
      <c r="BS27" s="19"/>
      <c r="BT27" s="19"/>
      <c r="BU27" s="19"/>
      <c r="BV27" s="19">
        <f>BV24-BV28</f>
        <v>668</v>
      </c>
      <c r="BW27" s="19"/>
      <c r="BX27" s="19"/>
      <c r="BY27" s="19"/>
      <c r="BZ27" s="19"/>
    </row>
    <row r="28" spans="1:107" s="17" customFormat="1" ht="20.25" customHeight="1" x14ac:dyDescent="0.2">
      <c r="A28" s="18"/>
      <c r="B28" s="19"/>
      <c r="C28" s="19"/>
      <c r="D28" s="19">
        <v>653</v>
      </c>
      <c r="E28" s="19"/>
      <c r="F28" s="19"/>
      <c r="G28" s="19"/>
      <c r="H28" s="19"/>
      <c r="I28" s="19">
        <v>2434</v>
      </c>
      <c r="J28" s="19"/>
      <c r="K28" s="30">
        <v>8663.4</v>
      </c>
      <c r="L28" s="19"/>
      <c r="M28" s="19"/>
      <c r="N28" s="19"/>
      <c r="O28" s="19">
        <v>2175</v>
      </c>
      <c r="P28" s="30">
        <v>7751.2</v>
      </c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>
        <v>40</v>
      </c>
      <c r="AH28" s="19">
        <v>80</v>
      </c>
      <c r="AI28" s="19"/>
      <c r="AJ28" s="19"/>
      <c r="AK28" s="19"/>
      <c r="AL28" s="19"/>
      <c r="AM28" s="19"/>
      <c r="AN28" s="19"/>
      <c r="AO28" s="19"/>
      <c r="AP28" s="19"/>
      <c r="AQ28" s="19">
        <v>219</v>
      </c>
      <c r="AR28" s="19">
        <v>832</v>
      </c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>
        <v>142</v>
      </c>
      <c r="BN28" s="19">
        <v>2292</v>
      </c>
      <c r="BO28" s="19"/>
      <c r="BP28" s="19"/>
      <c r="BQ28" s="19"/>
      <c r="BR28" s="19"/>
      <c r="BS28" s="19"/>
      <c r="BT28" s="19"/>
      <c r="BU28" s="19"/>
      <c r="BV28" s="19">
        <v>280</v>
      </c>
      <c r="BW28" s="19"/>
      <c r="BX28" s="19"/>
      <c r="BY28" s="19"/>
      <c r="BZ28" s="19"/>
    </row>
    <row r="29" spans="1:107" s="17" customFormat="1" ht="20.25" x14ac:dyDescent="0.2">
      <c r="A29" s="18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</row>
    <row r="30" spans="1:107" s="17" customFormat="1" ht="20.25" x14ac:dyDescent="0.2">
      <c r="A30" s="18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</row>
    <row r="31" spans="1:107" s="17" customFormat="1" ht="20.25" x14ac:dyDescent="0.3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</row>
    <row r="32" spans="1:107" s="17" customFormat="1" ht="20.25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>
        <v>545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</row>
    <row r="33" spans="1:78" s="17" customFormat="1" ht="20.25" x14ac:dyDescent="0.3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</row>
    <row r="34" spans="1:78" s="17" customFormat="1" ht="20.25" x14ac:dyDescent="0.3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</row>
    <row r="35" spans="1:78" s="17" customFormat="1" ht="20.25" x14ac:dyDescent="0.3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</row>
    <row r="36" spans="1:78" s="17" customFormat="1" ht="20.25" x14ac:dyDescent="0.3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</row>
    <row r="37" spans="1:78" s="17" customFormat="1" ht="20.25" x14ac:dyDescent="0.3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</row>
    <row r="38" spans="1:78" s="17" customFormat="1" ht="20.25" x14ac:dyDescent="0.3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</row>
    <row r="39" spans="1:78" s="17" customFormat="1" ht="20.25" x14ac:dyDescent="0.3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</row>
    <row r="40" spans="1:78" s="17" customFormat="1" ht="20.25" x14ac:dyDescent="0.3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</row>
    <row r="41" spans="1:78" s="17" customFormat="1" ht="20.25" x14ac:dyDescent="0.3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</row>
    <row r="42" spans="1:78" s="17" customFormat="1" ht="20.25" x14ac:dyDescent="0.3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</row>
    <row r="43" spans="1:78" s="17" customFormat="1" ht="20.25" x14ac:dyDescent="0.3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</row>
    <row r="44" spans="1:78" s="17" customFormat="1" ht="20.25" x14ac:dyDescent="0.3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</row>
    <row r="45" spans="1:78" s="17" customFormat="1" ht="20.25" x14ac:dyDescent="0.3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</row>
    <row r="46" spans="1:78" s="17" customFormat="1" ht="20.25" x14ac:dyDescent="0.3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</row>
    <row r="47" spans="1:78" s="17" customFormat="1" ht="20.25" x14ac:dyDescent="0.3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</row>
    <row r="48" spans="1:78" s="17" customFormat="1" ht="20.25" x14ac:dyDescent="0.3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</row>
    <row r="49" spans="1:78" s="17" customFormat="1" ht="20.25" x14ac:dyDescent="0.3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</row>
    <row r="50" spans="1:78" s="22" customFormat="1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</row>
    <row r="51" spans="1:78" s="22" customFormat="1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</row>
    <row r="52" spans="1:78" s="22" customFormat="1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</row>
    <row r="53" spans="1:78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</row>
    <row r="54" spans="1:78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</row>
    <row r="55" spans="1:78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</row>
    <row r="56" spans="1:78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</row>
    <row r="57" spans="1:78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</row>
    <row r="58" spans="1:78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</row>
    <row r="59" spans="1:78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</row>
    <row r="60" spans="1:78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</row>
    <row r="61" spans="1:78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</row>
    <row r="62" spans="1:78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</row>
    <row r="63" spans="1:78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</row>
    <row r="64" spans="1:78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</row>
    <row r="65" spans="1:78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</row>
    <row r="66" spans="1:78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</row>
    <row r="67" spans="1:78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</row>
    <row r="68" spans="1:78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</row>
  </sheetData>
  <mergeCells count="100">
    <mergeCell ref="E5:E8"/>
    <mergeCell ref="F5:F8"/>
    <mergeCell ref="BK5:BK8"/>
    <mergeCell ref="AU5:AV5"/>
    <mergeCell ref="AU6:AU8"/>
    <mergeCell ref="BL2:BU3"/>
    <mergeCell ref="BV2:BZ3"/>
    <mergeCell ref="BL4:BL8"/>
    <mergeCell ref="BM4:BN4"/>
    <mergeCell ref="BO4:BO8"/>
    <mergeCell ref="BP4:BP8"/>
    <mergeCell ref="BQ4:BQ8"/>
    <mergeCell ref="BR4:BR8"/>
    <mergeCell ref="BS4:BS8"/>
    <mergeCell ref="BT4:BT8"/>
    <mergeCell ref="BU4:BU8"/>
    <mergeCell ref="BV4:BV8"/>
    <mergeCell ref="BW4:BW8"/>
    <mergeCell ref="BX4:BX8"/>
    <mergeCell ref="BY4:BY8"/>
    <mergeCell ref="BZ4:BZ8"/>
    <mergeCell ref="BM5:BM8"/>
    <mergeCell ref="BN5:BN8"/>
    <mergeCell ref="AK5:AK8"/>
    <mergeCell ref="AL5:AL8"/>
    <mergeCell ref="AM5:AM8"/>
    <mergeCell ref="AS5:AS8"/>
    <mergeCell ref="AT5:AT8"/>
    <mergeCell ref="AR5:AR8"/>
    <mergeCell ref="AW2:BK2"/>
    <mergeCell ref="AW3:BK3"/>
    <mergeCell ref="AW4:BA4"/>
    <mergeCell ref="BB4:BF4"/>
    <mergeCell ref="BG4:BK4"/>
    <mergeCell ref="AW5:AW8"/>
    <mergeCell ref="AX5:AX8"/>
    <mergeCell ref="AY5:AY8"/>
    <mergeCell ref="AZ5:AZ8"/>
    <mergeCell ref="BA5:BA8"/>
    <mergeCell ref="BB5:BB8"/>
    <mergeCell ref="BC5:BC8"/>
    <mergeCell ref="BD5:BD8"/>
    <mergeCell ref="BE5:BE8"/>
    <mergeCell ref="BF5:BF8"/>
    <mergeCell ref="BG5:BG8"/>
    <mergeCell ref="BH5:BH8"/>
    <mergeCell ref="BI5:BI8"/>
    <mergeCell ref="BJ5:BJ8"/>
    <mergeCell ref="V4:Z4"/>
    <mergeCell ref="AA4:AE4"/>
    <mergeCell ref="AF4:AJ4"/>
    <mergeCell ref="AK4:AO4"/>
    <mergeCell ref="AP4:AV4"/>
    <mergeCell ref="V5:V8"/>
    <mergeCell ref="W5:W8"/>
    <mergeCell ref="X5:X8"/>
    <mergeCell ref="Y5:Y8"/>
    <mergeCell ref="Z5:Z8"/>
    <mergeCell ref="AA5:AA8"/>
    <mergeCell ref="AB5:AB8"/>
    <mergeCell ref="AC5:AC8"/>
    <mergeCell ref="AD5:AD8"/>
    <mergeCell ref="AE5:AE8"/>
    <mergeCell ref="AF5:AF8"/>
    <mergeCell ref="AG5:AG8"/>
    <mergeCell ref="AH5:AH8"/>
    <mergeCell ref="AI5:AI8"/>
    <mergeCell ref="AJ5:AJ8"/>
    <mergeCell ref="AN5:AN8"/>
    <mergeCell ref="AO5:AO8"/>
    <mergeCell ref="AP5:AP8"/>
    <mergeCell ref="AQ5:AQ8"/>
    <mergeCell ref="H2:U2"/>
    <mergeCell ref="H3:M3"/>
    <mergeCell ref="N3:U3"/>
    <mergeCell ref="H4:H8"/>
    <mergeCell ref="I4:I8"/>
    <mergeCell ref="J4:J8"/>
    <mergeCell ref="K4:K8"/>
    <mergeCell ref="L4:L8"/>
    <mergeCell ref="M4:M8"/>
    <mergeCell ref="N4:U4"/>
    <mergeCell ref="N5:N8"/>
    <mergeCell ref="O5:O8"/>
    <mergeCell ref="P5:P8"/>
    <mergeCell ref="Q5:S6"/>
    <mergeCell ref="AV6:AV8"/>
    <mergeCell ref="V2:AV2"/>
    <mergeCell ref="V3:AV3"/>
    <mergeCell ref="A2:A8"/>
    <mergeCell ref="B2:B8"/>
    <mergeCell ref="C2:G4"/>
    <mergeCell ref="C5:C8"/>
    <mergeCell ref="D5:D8"/>
    <mergeCell ref="G5:G8"/>
    <mergeCell ref="Q7:Q8"/>
    <mergeCell ref="T5:T8"/>
    <mergeCell ref="U5:U8"/>
    <mergeCell ref="R7:R8"/>
    <mergeCell ref="S7:S8"/>
  </mergeCells>
  <pageMargins left="0" right="0" top="0" bottom="0" header="0.31496062992125984" footer="0.31496062992125984"/>
  <pageSetup scale="74" orientation="landscape" horizontalDpi="65533" verticalDpi="65533" r:id="rId1"/>
  <headerFooter>
    <oddHeader>&amp;R &amp;P</oddHeader>
  </headerFooter>
  <colBreaks count="4" manualBreakCount="4">
    <brk id="21" max="25" man="1"/>
    <brk id="41" max="25" man="1"/>
    <brk id="58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полевая (2)</vt:lpstr>
      <vt:lpstr>'полевая (2)'!Print_Titles</vt:lpstr>
      <vt:lpstr>'полевая (2)'!Заголовки_для_печати</vt:lpstr>
      <vt:lpstr>'полевая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Козлова Юлия Сергеевна</cp:lastModifiedBy>
  <cp:revision>2</cp:revision>
  <cp:lastPrinted>2026-07-28T05:55:32Z</cp:lastPrinted>
  <dcterms:created xsi:type="dcterms:W3CDTF">2011-06-01T08:26:00Z</dcterms:created>
  <dcterms:modified xsi:type="dcterms:W3CDTF">2026-07-28T06:13:14Z</dcterms:modified>
  <cp:version>917504</cp:version>
</cp:coreProperties>
</file>